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20" windowHeight="8415" tabRatio="647" activeTab="0"/>
  </bookViews>
  <sheets>
    <sheet name="フロー（記載不要）" sheetId="1" r:id="rId1"/>
    <sheet name="設条" sheetId="2" r:id="rId2"/>
    <sheet name="床版" sheetId="3" r:id="rId3"/>
    <sheet name="主桁" sheetId="4" r:id="rId4"/>
    <sheet name="床・横" sheetId="5" r:id="rId5"/>
    <sheet name="橋面" sheetId="6" r:id="rId6"/>
    <sheet name="断合成" sheetId="7" r:id="rId7"/>
    <sheet name="せん断" sheetId="8" r:id="rId8"/>
    <sheet name="中横" sheetId="9" r:id="rId9"/>
    <sheet name="端横" sheetId="10" r:id="rId10"/>
    <sheet name="支落" sheetId="11" r:id="rId11"/>
    <sheet name="コメ" sheetId="12" r:id="rId12"/>
    <sheet name="一覧表（自動計算）" sheetId="13" r:id="rId13"/>
  </sheets>
  <definedNames>
    <definedName name="_xlnm.Print_Area" localSheetId="11">'コメ'!$A$1:$AN$60</definedName>
    <definedName name="_xlnm.Print_Area" localSheetId="7">'せん断'!$A$1:$AN$59</definedName>
    <definedName name="_xlnm.Print_Area" localSheetId="0">'フロー（記載不要）'!$A$1:$AN$61</definedName>
    <definedName name="_xlnm.Print_Area" localSheetId="12">'一覧表（自動計算）'!$A$1:$CO$58</definedName>
    <definedName name="_xlnm.Print_Area" localSheetId="5">'橋面'!$A$1:$AN$61</definedName>
    <definedName name="_xlnm.Print_Area" localSheetId="10">'支落'!$A$1:$AN$60</definedName>
    <definedName name="_xlnm.Print_Area" localSheetId="3">'主桁'!$A$1:$AP$66</definedName>
    <definedName name="_xlnm.Print_Area" localSheetId="4">'床・横'!$A$1:$AO$62</definedName>
    <definedName name="_xlnm.Print_Area" localSheetId="2">'床版'!$A$1:$AN$61</definedName>
    <definedName name="_xlnm.Print_Area" localSheetId="1">'設条'!$A$1:$AS$62</definedName>
    <definedName name="_xlnm.Print_Area" localSheetId="9">'端横'!$A$1:$AN$59</definedName>
    <definedName name="_xlnm.Print_Area" localSheetId="6">'断合成'!$A$1:$AN$59</definedName>
    <definedName name="_xlnm.Print_Area" localSheetId="8">'中横'!$A$1:$AO$60</definedName>
  </definedNames>
  <calcPr fullCalcOnLoad="1"/>
</workbook>
</file>

<file path=xl/sharedStrings.xml><?xml version="1.0" encoding="utf-8"?>
<sst xmlns="http://schemas.openxmlformats.org/spreadsheetml/2006/main" count="1313" uniqueCount="825">
  <si>
    <r>
      <t>曲げ引張
鉄筋(cm</t>
    </r>
    <r>
      <rPr>
        <vertAlign val="superscript"/>
        <sz val="10"/>
        <rFont val="ＭＳ Ｐ明朝"/>
        <family val="1"/>
      </rPr>
      <t>2</t>
    </r>
    <r>
      <rPr>
        <sz val="10"/>
        <rFont val="ＭＳ Ｐ明朝"/>
        <family val="1"/>
      </rPr>
      <t>)</t>
    </r>
  </si>
  <si>
    <t>②斜引張り鉄筋の配置が明確な側面鉄筋配置図</t>
  </si>
  <si>
    <t>を添付して下さい。</t>
  </si>
  <si>
    <t>①径間中央のPC鋼材・軸方向鉄筋配置が明確な配置断面図</t>
  </si>
  <si>
    <r>
      <t>斜引張鉄筋
Aw （cm</t>
    </r>
    <r>
      <rPr>
        <vertAlign val="superscript"/>
        <sz val="9"/>
        <rFont val="ＭＳ Ｐ明朝"/>
        <family val="1"/>
      </rPr>
      <t>2</t>
    </r>
    <r>
      <rPr>
        <sz val="9"/>
        <rFont val="ＭＳ Ｐ明朝"/>
        <family val="1"/>
      </rPr>
      <t>/m）</t>
    </r>
  </si>
  <si>
    <t>（記入数値より計算）</t>
  </si>
  <si>
    <t>断面諸元・断面力</t>
  </si>
  <si>
    <t>合成応力度・曲げ破壊安全度</t>
  </si>
  <si>
    <t>遮音壁
(落下物防止柵）</t>
  </si>
  <si>
    <t>ｐ１</t>
  </si>
  <si>
    <t>ｐ２</t>
  </si>
  <si>
    <t>ｐ３</t>
  </si>
  <si>
    <t>ｐ4</t>
  </si>
  <si>
    <t>ｐ５</t>
  </si>
  <si>
    <t>ｐ６</t>
  </si>
  <si>
    <t>ｐ7</t>
  </si>
  <si>
    <t>ｐ８</t>
  </si>
  <si>
    <r>
      <t>(ｗｓ</t>
    </r>
    <r>
      <rPr>
        <sz val="10"/>
        <rFont val="ＭＳ Ｐ明朝"/>
        <family val="1"/>
      </rPr>
      <t>×B)</t>
    </r>
  </si>
  <si>
    <t>Σｗｄ＝</t>
  </si>
  <si>
    <t>―</t>
  </si>
  <si>
    <t xml:space="preserve">    ①と②の反力検証（○×を記入してください。）</t>
  </si>
  <si>
    <t>固定可動</t>
  </si>
  <si>
    <t>タイプ</t>
  </si>
  <si>
    <t>支承セット方向(支承線に対して角度表示）</t>
  </si>
  <si>
    <t>度</t>
  </si>
  <si>
    <t>設計荷重</t>
  </si>
  <si>
    <t>ΣR</t>
  </si>
  <si>
    <t>kN</t>
  </si>
  <si>
    <t>σmin≧σmina</t>
  </si>
  <si>
    <t>≧</t>
  </si>
  <si>
    <t>―</t>
  </si>
  <si>
    <t>地震時(L1)</t>
  </si>
  <si>
    <t>σce≦σcra</t>
  </si>
  <si>
    <t>≦</t>
  </si>
  <si>
    <t>σte≦σta</t>
  </si>
  <si>
    <t>γse≦γsea</t>
  </si>
  <si>
    <t>％</t>
  </si>
  <si>
    <r>
      <t>N/mm</t>
    </r>
    <r>
      <rPr>
        <vertAlign val="superscript"/>
        <sz val="8"/>
        <rFont val="ＪＳ明朝"/>
        <family val="1"/>
      </rPr>
      <t>2</t>
    </r>
  </si>
  <si>
    <r>
      <t>N/mm</t>
    </r>
    <r>
      <rPr>
        <vertAlign val="superscript"/>
        <sz val="8"/>
        <rFont val="ＪＳ明朝"/>
        <family val="1"/>
      </rPr>
      <t>2</t>
    </r>
  </si>
  <si>
    <r>
      <t>桁かかり長　Ｓ</t>
    </r>
    <r>
      <rPr>
        <vertAlign val="subscript"/>
        <sz val="10"/>
        <rFont val="ＭＳ Ｐ明朝"/>
        <family val="1"/>
      </rPr>
      <t>Ｅ</t>
    </r>
    <r>
      <rPr>
        <sz val="10"/>
        <rFont val="ＭＳ Ｐ明朝"/>
        <family val="1"/>
      </rPr>
      <t>（ｍ）</t>
    </r>
  </si>
  <si>
    <r>
      <t>最小値　Ｓ</t>
    </r>
    <r>
      <rPr>
        <vertAlign val="subscript"/>
        <sz val="8"/>
        <rFont val="ＭＳ Ｐ明朝"/>
        <family val="1"/>
      </rPr>
      <t>ＥＭ</t>
    </r>
    <r>
      <rPr>
        <sz val="10"/>
        <rFont val="ＭＳ Ｐ明朝"/>
        <family val="1"/>
      </rPr>
      <t>（ｍ）</t>
    </r>
  </si>
  <si>
    <t>Ｓ（ｍ）</t>
  </si>
  <si>
    <t>Ｓａ＝0.2+0.005L（ｍ）</t>
  </si>
  <si>
    <t>桁かかり長・縁端長の検証</t>
  </si>
  <si>
    <t>設計地震力　ＨＦ＝１．５Ｒｄ</t>
  </si>
  <si>
    <t>―</t>
  </si>
  <si>
    <t>n・Ｐａ≧ＨＦの検証</t>
  </si>
  <si>
    <t>―</t>
  </si>
  <si>
    <t>設計地震力　Ｈｓ＝３・ｋｈ・Ｒｄ</t>
  </si>
  <si>
    <t>　Ｓａ≧Ｈｓの検証</t>
  </si>
  <si>
    <t>―</t>
  </si>
  <si>
    <t>部に数値を記入してください。</t>
  </si>
  <si>
    <t>ページ</t>
  </si>
  <si>
    <t>断面諸元</t>
  </si>
  <si>
    <t>プレストレス</t>
  </si>
  <si>
    <t>―</t>
  </si>
  <si>
    <t>圧縮破壊耐力Ｓｕｃ＝τｍａｘ・ｂｗ・ｄ（ｋＮ）</t>
  </si>
  <si>
    <t>荷重強度　ｗｄ（ｋＮ/ｍ）</t>
  </si>
  <si>
    <t>―</t>
  </si>
  <si>
    <t>－</t>
  </si>
  <si>
    <t>最大圧縮応力度</t>
  </si>
  <si>
    <t>最小圧縮応力度</t>
  </si>
  <si>
    <t>せん断ひずみ</t>
  </si>
  <si>
    <t>ＰＣ断面</t>
  </si>
  <si>
    <t>凡　　例</t>
  </si>
  <si>
    <t>与条件</t>
  </si>
  <si>
    <t>入力値</t>
  </si>
  <si>
    <t>設計諸量</t>
  </si>
  <si>
    <t>設計照査値</t>
  </si>
  <si>
    <t>不適切</t>
  </si>
  <si>
    <t>片持ち部</t>
  </si>
  <si>
    <t>中間支間部</t>
  </si>
  <si>
    <t>σⅠ</t>
  </si>
  <si>
    <t>Ｓｕｃ（N)</t>
  </si>
  <si>
    <t>Ｓｕｓ（N)</t>
  </si>
  <si>
    <t>○</t>
  </si>
  <si>
    <t>；</t>
  </si>
  <si>
    <t>△</t>
  </si>
  <si>
    <t>；</t>
  </si>
  <si>
    <t>×</t>
  </si>
  <si>
    <t>　主　桁</t>
  </si>
  <si>
    <t>－</t>
  </si>
  <si>
    <t>ＲＣ断面</t>
  </si>
  <si>
    <t>支　承</t>
  </si>
  <si>
    <t>　端　横　桁</t>
  </si>
  <si>
    <t>Ｓｕｃ（ｋＮ）</t>
  </si>
  <si>
    <t>Ｓｕｓ（ｋＮ）</t>
  </si>
  <si>
    <t>Ｓｒ　（ｋＮ）</t>
  </si>
  <si>
    <t>Ｒ　（ｋＮ）</t>
  </si>
  <si>
    <t>設計条件</t>
  </si>
  <si>
    <t>コメント欄</t>
  </si>
  <si>
    <t>【コメント欄】　　（特に設計内容に係るコメント或いは構造面における判定結果（△・×）の記述等</t>
  </si>
  <si>
    <t>③断面力の算出　主桁寸法及び主桁荷重</t>
  </si>
  <si>
    <t>断面力の算出　（主桁寸法及び主桁荷重）</t>
  </si>
  <si>
    <t>③断面力の算出（橋面荷重）</t>
  </si>
  <si>
    <t>③断面力の算出</t>
  </si>
  <si>
    <t>断面力・プレストレス・合成応力度</t>
  </si>
  <si>
    <t>曲げ破壊
安全度</t>
  </si>
  <si>
    <t>破壊抵抗曲げモーメントMu</t>
  </si>
  <si>
    <t>破壊モーメント　Md</t>
  </si>
  <si>
    <t>設計業務等のチェックシート</t>
  </si>
  <si>
    <t>設計の手順</t>
  </si>
  <si>
    <t>照査のポイント</t>
  </si>
  <si>
    <t>NO</t>
  </si>
  <si>
    <t>YES</t>
  </si>
  <si>
    <t>判定の評価</t>
  </si>
  <si>
    <t>適切</t>
  </si>
  <si>
    <t>要検討</t>
  </si>
  <si>
    <t>×</t>
  </si>
  <si>
    <t>不適切</t>
  </si>
  <si>
    <t>　設計条件・許容応力度</t>
  </si>
  <si>
    <t>対象工事名</t>
  </si>
  <si>
    <t>対象業務</t>
  </si>
  <si>
    <t>業　務　等　の　名　称</t>
  </si>
  <si>
    <t>受　託　者　名</t>
  </si>
  <si>
    <t>業　務　の　実　施　期　間</t>
  </si>
  <si>
    <t>照査工種</t>
  </si>
  <si>
    <t>構　造　形　式　等</t>
  </si>
  <si>
    <t>適　　用　　示　　方　　書　　等</t>
  </si>
  <si>
    <t>PC上部工</t>
  </si>
  <si>
    <t>道路橋示方書・同解説Ⅰ～Ⅴ　 　Ｈ14.3</t>
  </si>
  <si>
    <t>①　設計条件</t>
  </si>
  <si>
    <t>高欄形式</t>
  </si>
  <si>
    <t>フロリダ型</t>
  </si>
  <si>
    <t>重　要　度　区　分</t>
  </si>
  <si>
    <t>遮音壁</t>
  </si>
  <si>
    <t>活荷重</t>
  </si>
  <si>
    <t>架設工法</t>
  </si>
  <si>
    <t>主桁</t>
  </si>
  <si>
    <t>端支点</t>
  </si>
  <si>
    <t>連結部</t>
  </si>
  <si>
    <t>鉄筋</t>
  </si>
  <si>
    <t>斜角</t>
  </si>
  <si>
    <t>設計水平震度</t>
  </si>
  <si>
    <t>車道部</t>
  </si>
  <si>
    <t>歩道部</t>
  </si>
  <si>
    <t>判定</t>
  </si>
  <si>
    <t>導入直後</t>
  </si>
  <si>
    <t>設計荷重時</t>
  </si>
  <si>
    <t>緊張作業時</t>
  </si>
  <si>
    <t>床版</t>
  </si>
  <si>
    <t>計算</t>
  </si>
  <si>
    <t>設図</t>
  </si>
  <si>
    <t>項目</t>
  </si>
  <si>
    <t>横桁</t>
  </si>
  <si>
    <t>設計基準強度</t>
  </si>
  <si>
    <t>プレストレス導入直後</t>
  </si>
  <si>
    <t>プレストレス　導入直後</t>
  </si>
  <si>
    <t>死荷重時</t>
  </si>
  <si>
    <t>コンクリートが負担できる平均せん断応力度</t>
  </si>
  <si>
    <t>許容斜引張応力度</t>
  </si>
  <si>
    <t>ＰＣ鋼材</t>
  </si>
  <si>
    <t>　　記号・呼び名</t>
  </si>
  <si>
    <t>　　引張強度</t>
  </si>
  <si>
    <t>　　降伏点応力度</t>
  </si>
  <si>
    <t>許容引張応力度</t>
  </si>
  <si>
    <t>　　材質</t>
  </si>
  <si>
    <t>その他の部材</t>
  </si>
  <si>
    <t>場所打ち部</t>
  </si>
  <si>
    <t>コンクリートの平均せん断応力度の最大値</t>
  </si>
  <si>
    <t>許容曲げ引張応力度</t>
  </si>
  <si>
    <t>許容曲げ圧縮応力度</t>
  </si>
  <si>
    <t>ページ</t>
  </si>
  <si>
    <t>コンクリート</t>
  </si>
  <si>
    <t>落下物防止柵</t>
  </si>
  <si>
    <t>橋軸方向</t>
  </si>
  <si>
    <t>直角方向</t>
  </si>
  <si>
    <t>平面曲線</t>
  </si>
  <si>
    <t>設計図</t>
  </si>
  <si>
    <t>衝突時</t>
  </si>
  <si>
    <t>合成応力度</t>
  </si>
  <si>
    <t>上　縁</t>
  </si>
  <si>
    <t>下　縁</t>
  </si>
  <si>
    <t>③</t>
  </si>
  <si>
    <t>①</t>
  </si>
  <si>
    <t>軸方向</t>
  </si>
  <si>
    <t>直角方向鉄筋</t>
  </si>
  <si>
    <t>上縁</t>
  </si>
  <si>
    <t>下縁</t>
  </si>
  <si>
    <t>軸方向鉄筋：</t>
  </si>
  <si>
    <t>設計荷重時</t>
  </si>
  <si>
    <t>緊張時</t>
  </si>
  <si>
    <t>σpe=</t>
  </si>
  <si>
    <t>床版　鉄筋配置図・PC鋼材配置図</t>
  </si>
  <si>
    <t>－</t>
  </si>
  <si>
    <t>主桁本数</t>
  </si>
  <si>
    <t>主桁間隔</t>
  </si>
  <si>
    <t>中間横桁数</t>
  </si>
  <si>
    <t>中間横桁</t>
  </si>
  <si>
    <t>縁石</t>
  </si>
  <si>
    <t>高欄</t>
  </si>
  <si>
    <t>外桁</t>
  </si>
  <si>
    <t>主桁自重</t>
  </si>
  <si>
    <t>場所打ちコンクリート</t>
  </si>
  <si>
    <t>橋面工</t>
  </si>
  <si>
    <t>最大</t>
  </si>
  <si>
    <t>最小</t>
  </si>
  <si>
    <t>応力度照査決定主桁番号</t>
  </si>
  <si>
    <t>　断面力の算出（橋面荷重）</t>
  </si>
  <si>
    <t>単位：ｍ</t>
  </si>
  <si>
    <t>総幅員：</t>
  </si>
  <si>
    <t>有効幅員：</t>
  </si>
  <si>
    <r>
      <t>遮音壁　</t>
    </r>
    <r>
      <rPr>
        <b/>
        <sz val="10"/>
        <rFont val="ＭＳ Ｐゴシック"/>
        <family val="3"/>
      </rPr>
      <t>ｐ１</t>
    </r>
    <r>
      <rPr>
        <sz val="10"/>
        <rFont val="ＭＳ Ｐ明朝"/>
        <family val="1"/>
      </rPr>
      <t>（ｋN/m)</t>
    </r>
  </si>
  <si>
    <r>
      <t>高欄　</t>
    </r>
    <r>
      <rPr>
        <b/>
        <sz val="10"/>
        <rFont val="ＭＳ Ｐ明朝"/>
        <family val="1"/>
      </rPr>
      <t>ｐ３</t>
    </r>
    <r>
      <rPr>
        <sz val="10"/>
        <rFont val="ＭＳ Ｐ明朝"/>
        <family val="1"/>
      </rPr>
      <t>（kN/m)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</si>
  <si>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</si>
  <si>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</si>
  <si>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</si>
  <si>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</si>
  <si>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</si>
  <si>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t>歩道舗装厚：</t>
  </si>
  <si>
    <r>
      <t>雪荷重　</t>
    </r>
    <r>
      <rPr>
        <b/>
        <sz val="11"/>
        <rFont val="ＭＳ Ｐ明朝"/>
        <family val="1"/>
      </rPr>
      <t>ｗｓ</t>
    </r>
  </si>
  <si>
    <r>
      <t>縁石</t>
    </r>
    <r>
      <rPr>
        <b/>
        <sz val="10"/>
        <rFont val="ＭＳ Ｐゴシック"/>
        <family val="3"/>
      </rPr>
      <t>ｐ７</t>
    </r>
  </si>
  <si>
    <r>
      <t>舗装厚</t>
    </r>
    <r>
      <rPr>
        <b/>
        <sz val="10"/>
        <rFont val="ＭＳ Ｐゴシック"/>
        <family val="3"/>
      </rPr>
      <t>ｈ１</t>
    </r>
  </si>
  <si>
    <t>ｈ３</t>
  </si>
  <si>
    <t>ｈ４</t>
  </si>
  <si>
    <t>歩道中詰材</t>
  </si>
  <si>
    <t>部に寸法を記入してください。</t>
  </si>
  <si>
    <t>歩道中詰材厚（ｍ）</t>
  </si>
  <si>
    <r>
      <t>添加物</t>
    </r>
    <r>
      <rPr>
        <b/>
        <sz val="10"/>
        <rFont val="ＭＳ Ｐゴシック"/>
        <family val="3"/>
      </rPr>
      <t>ｐ８</t>
    </r>
  </si>
  <si>
    <t>車道部舗装厚（ｍ）</t>
  </si>
  <si>
    <r>
      <t>平均厚</t>
    </r>
    <r>
      <rPr>
        <b/>
        <sz val="10"/>
        <rFont val="ＭＳ Ｐ明朝"/>
        <family val="1"/>
      </rPr>
      <t>ｈ３４</t>
    </r>
  </si>
  <si>
    <r>
      <t>平均厚</t>
    </r>
    <r>
      <rPr>
        <b/>
        <sz val="10"/>
        <rFont val="ＭＳ Ｐ明朝"/>
        <family val="1"/>
      </rPr>
      <t>ｈ１２※</t>
    </r>
  </si>
  <si>
    <t>※均しコンクリートを換算し、
加算してください。</t>
  </si>
  <si>
    <t>載荷長（桁長）</t>
  </si>
  <si>
    <t>舗装</t>
  </si>
  <si>
    <t>地覆</t>
  </si>
  <si>
    <t>添加物</t>
  </si>
  <si>
    <t>雪</t>
  </si>
  <si>
    <t>合計</t>
  </si>
  <si>
    <t>主桁のデーター</t>
  </si>
  <si>
    <t>桁高・スパン比</t>
  </si>
  <si>
    <t>主桁寸法</t>
  </si>
  <si>
    <t>支間長</t>
  </si>
  <si>
    <t>ダイヤフラム寸法</t>
  </si>
  <si>
    <t>断面寸法</t>
  </si>
  <si>
    <t>桁高：</t>
  </si>
  <si>
    <t>ダイアフラムの体積・重量</t>
  </si>
  <si>
    <t>標準部</t>
  </si>
  <si>
    <t>中間横桁数　（ｎ）</t>
  </si>
  <si>
    <t>左支点部</t>
  </si>
  <si>
    <t>右支点部</t>
  </si>
  <si>
    <t>１箇所当自重（ｋＮ）</t>
  </si>
  <si>
    <t>設計計算書
設計図との整合</t>
  </si>
  <si>
    <t>　断面力の算出（床版・横桁データ）</t>
  </si>
  <si>
    <t>床版断面積・重量・反力</t>
  </si>
  <si>
    <t>内桁</t>
  </si>
  <si>
    <t>支点上横桁</t>
  </si>
  <si>
    <t>断面図</t>
  </si>
  <si>
    <t>横桁の体積・自重</t>
  </si>
  <si>
    <t>自重（ｋＮ）</t>
  </si>
  <si>
    <t>外桁部床版</t>
  </si>
  <si>
    <t>内桁部床版</t>
  </si>
  <si>
    <t>重量　
ｗ2（ｋＮ/ｍ）</t>
  </si>
  <si>
    <t>外桁</t>
  </si>
  <si>
    <t>内桁（桁番号）</t>
  </si>
  <si>
    <t>PC鋼材本数（主桁当り）　　N本</t>
  </si>
  <si>
    <t>桁上縁</t>
  </si>
  <si>
    <t>桁下縁</t>
  </si>
  <si>
    <t>橋面荷重</t>
  </si>
  <si>
    <t>　プレストレス導入直後</t>
  </si>
  <si>
    <t>　死荷重作用時</t>
  </si>
  <si>
    <t>－</t>
  </si>
  <si>
    <t>導入直後　　　</t>
  </si>
  <si>
    <t>有効プレストレス　　</t>
  </si>
  <si>
    <t>プレス
トレス</t>
  </si>
  <si>
    <t>曲げ
応力度</t>
  </si>
  <si>
    <t>　設計荷重
作用時</t>
  </si>
  <si>
    <t>合成
応力度</t>
  </si>
  <si>
    <t>外桁(桁番号）</t>
  </si>
  <si>
    <t>桁高h=</t>
  </si>
  <si>
    <t>横桁自重</t>
  </si>
  <si>
    <t>桁長（ｍ）</t>
  </si>
  <si>
    <t>主桁間隔 (m)</t>
  </si>
  <si>
    <t>床版による反力（ｋN)</t>
  </si>
  <si>
    <t>１径間当り自重（ｋN)</t>
  </si>
  <si>
    <t>ＰＣ鋼材</t>
  </si>
  <si>
    <t>曲げ破壊安全度</t>
  </si>
  <si>
    <t>設計計算書</t>
  </si>
  <si>
    <t>許容値</t>
  </si>
  <si>
    <t>斜引張応力度</t>
  </si>
  <si>
    <t>終局荷重時</t>
  </si>
  <si>
    <t>中　間　横　桁</t>
  </si>
  <si>
    <t>軸力に対する有効幅　：Ｂｎ</t>
  </si>
  <si>
    <t>有効断面及びＰＣ鋼材位置図</t>
  </si>
  <si>
    <t>ＰＣ鋼材配置位置表</t>
  </si>
  <si>
    <t>1段目</t>
  </si>
  <si>
    <t>2段目</t>
  </si>
  <si>
    <t>3段目</t>
  </si>
  <si>
    <t>断面緒元</t>
  </si>
  <si>
    <t>断面力</t>
  </si>
  <si>
    <t>死荷重</t>
  </si>
  <si>
    <t>曲げモーメント照査</t>
  </si>
  <si>
    <t>直応力度</t>
  </si>
  <si>
    <t>上縁</t>
  </si>
  <si>
    <t>死　荷　重</t>
  </si>
  <si>
    <t>最　大</t>
  </si>
  <si>
    <t>最　小</t>
  </si>
  <si>
    <t>曲げ破壊安全度　　Ｆ＝Ｍｕ／Ｍｄ</t>
  </si>
  <si>
    <t>せん断力照査</t>
  </si>
  <si>
    <t>落橋防止構造</t>
  </si>
  <si>
    <t>変位制限構造</t>
  </si>
  <si>
    <t>寸法・抵抗断面図</t>
  </si>
  <si>
    <t>外縁</t>
  </si>
  <si>
    <t>内縁</t>
  </si>
  <si>
    <t>本数</t>
  </si>
  <si>
    <t>作用せん断力　Ｓ（ｋＮ）</t>
  </si>
  <si>
    <t>単位：ｋN</t>
  </si>
  <si>
    <t>反力</t>
  </si>
  <si>
    <t>（ｋN・ｍ、ｋN)</t>
  </si>
  <si>
    <t>⑧　支　　　　　　　　　　　　　　　承　　　</t>
  </si>
  <si>
    <t>移動量</t>
  </si>
  <si>
    <t>常時設計移動量</t>
  </si>
  <si>
    <t>mm</t>
  </si>
  <si>
    <t>―</t>
  </si>
  <si>
    <t>地震時移動量</t>
  </si>
  <si>
    <t>mm</t>
  </si>
  <si>
    <t>常時鉛直反力</t>
  </si>
  <si>
    <t>死荷重</t>
  </si>
  <si>
    <t>地震時水平反力</t>
  </si>
  <si>
    <t>橋軸方向 Rh1</t>
  </si>
  <si>
    <t>kN</t>
  </si>
  <si>
    <t>直角方向 Rh2</t>
  </si>
  <si>
    <t>支承寸法</t>
  </si>
  <si>
    <t>B</t>
  </si>
  <si>
    <t>Ｌ</t>
  </si>
  <si>
    <t>ゴム全厚</t>
  </si>
  <si>
    <t>te×n=Σte</t>
  </si>
  <si>
    <t>mm</t>
  </si>
  <si>
    <t>内部鋼板厚</t>
  </si>
  <si>
    <t>ts</t>
  </si>
  <si>
    <t>mm</t>
  </si>
  <si>
    <t>全高</t>
  </si>
  <si>
    <t>Σh</t>
  </si>
  <si>
    <t>鉛直力支持</t>
  </si>
  <si>
    <t>最大圧縮応力度</t>
  </si>
  <si>
    <t>σmax≦σmaxa</t>
  </si>
  <si>
    <r>
      <t>N/mm</t>
    </r>
    <r>
      <rPr>
        <vertAlign val="superscript"/>
        <sz val="8"/>
        <rFont val="ＪＳ明朝"/>
        <family val="1"/>
      </rPr>
      <t>2</t>
    </r>
  </si>
  <si>
    <t>≦</t>
  </si>
  <si>
    <t>―</t>
  </si>
  <si>
    <t>圧縮応力振幅</t>
  </si>
  <si>
    <t>Δo≦Δσa</t>
  </si>
  <si>
    <t>≦</t>
  </si>
  <si>
    <t>最小圧縮応力度</t>
  </si>
  <si>
    <t>座屈安全性</t>
  </si>
  <si>
    <t>常時</t>
  </si>
  <si>
    <t>地震時</t>
  </si>
  <si>
    <t>引張応力度</t>
  </si>
  <si>
    <t>内部鋼板引張応力度</t>
  </si>
  <si>
    <t>σs≦σsa</t>
  </si>
  <si>
    <t>≦</t>
  </si>
  <si>
    <t>変位追随</t>
  </si>
  <si>
    <t>せん断歪み</t>
  </si>
  <si>
    <t>回転機能</t>
  </si>
  <si>
    <t>δr≦δc/fv</t>
  </si>
  <si>
    <t>局部せん断歪み</t>
  </si>
  <si>
    <t>γt≦γta</t>
  </si>
  <si>
    <t>≦</t>
  </si>
  <si>
    <t>材質</t>
  </si>
  <si>
    <t>径</t>
  </si>
  <si>
    <t>φ</t>
  </si>
  <si>
    <t>mm</t>
  </si>
  <si>
    <t>本</t>
  </si>
  <si>
    <t>埋込み長</t>
  </si>
  <si>
    <t>L</t>
  </si>
  <si>
    <t>mm</t>
  </si>
  <si>
    <t>せん断応力度</t>
  </si>
  <si>
    <t>τh≦τha</t>
  </si>
  <si>
    <t>≦</t>
  </si>
  <si>
    <t>―</t>
  </si>
  <si>
    <t>付着応力度</t>
  </si>
  <si>
    <t>τo≦τoa</t>
  </si>
  <si>
    <t>≦</t>
  </si>
  <si>
    <t>―</t>
  </si>
  <si>
    <t>落橋防止システム</t>
  </si>
  <si>
    <t>桁かかり長</t>
  </si>
  <si>
    <t>設計計算</t>
  </si>
  <si>
    <t>縁　端　長</t>
  </si>
  <si>
    <t>構造形式</t>
  </si>
  <si>
    <t>ＰＣケーブル本数(支点当り）　ｎ</t>
  </si>
  <si>
    <t>１本当り耐力　　Ｐａ　（ｋN)　</t>
  </si>
  <si>
    <t>支点当り許容耐力　　n・Ｐａ（ｋN)</t>
  </si>
  <si>
    <t>―</t>
  </si>
  <si>
    <t>アンカーバー本数（支点当り）Ｎ</t>
  </si>
  <si>
    <t>１本当りせん断耐力　　Ｓａ</t>
  </si>
  <si>
    <t>支点当り許容せん断耐力　Ｎ・Ｓａ</t>
  </si>
  <si>
    <t>形式</t>
  </si>
  <si>
    <t>照査結果一覧表</t>
  </si>
  <si>
    <t>曲げ合成応力</t>
  </si>
  <si>
    <t>桁高＝</t>
  </si>
  <si>
    <t>せん断照査</t>
  </si>
  <si>
    <t>注）</t>
  </si>
  <si>
    <t>解析方法</t>
  </si>
  <si>
    <t>使用ソフト名</t>
  </si>
  <si>
    <t>横桁外縁</t>
  </si>
  <si>
    <t>横桁内縁</t>
  </si>
  <si>
    <t>応力度照査主桁番号</t>
  </si>
  <si>
    <t>合成応力度σｃ</t>
  </si>
  <si>
    <t>鋼材</t>
  </si>
  <si>
    <t>床版・横桁</t>
  </si>
  <si>
    <t>曲げ照査</t>
  </si>
  <si>
    <t>ＰＣ鋼材応力度</t>
  </si>
  <si>
    <t>適用示方書等</t>
  </si>
  <si>
    <t>支承タイプ</t>
  </si>
  <si>
    <t>支承形式</t>
  </si>
  <si>
    <t>死荷重時　</t>
  </si>
  <si>
    <t>設計荷重時　</t>
  </si>
  <si>
    <t>平均せん断応力度</t>
  </si>
  <si>
    <t>鉄筋材質</t>
  </si>
  <si>
    <t>横断勾配</t>
  </si>
  <si>
    <t>使用プログラム</t>
  </si>
  <si>
    <t>プログラム名</t>
  </si>
  <si>
    <t>開発会社</t>
  </si>
  <si>
    <t>適用示方書</t>
  </si>
  <si>
    <t>－</t>
  </si>
  <si>
    <t>橋　面　荷　重</t>
  </si>
  <si>
    <t>　荷重図</t>
  </si>
  <si>
    <t>温度差</t>
  </si>
  <si>
    <t>　温度差時</t>
  </si>
  <si>
    <t>連結PC鋼材</t>
  </si>
  <si>
    <t>抵抗幅:ｈ2＝</t>
  </si>
  <si>
    <t>横桁高：h1＝</t>
  </si>
  <si>
    <t>φ＝</t>
  </si>
  <si>
    <t>横締めPC鋼材</t>
  </si>
  <si>
    <t>ｂｗ＝</t>
  </si>
  <si>
    <t>(1支承線当り）</t>
  </si>
  <si>
    <t>荷重図</t>
  </si>
  <si>
    <t>H=</t>
  </si>
  <si>
    <t>設計計算書・設計図との整合</t>
  </si>
  <si>
    <t>A2</t>
  </si>
  <si>
    <t>A1</t>
  </si>
  <si>
    <t>種の橋</t>
  </si>
  <si>
    <t>解析方法（荷重分配）</t>
  </si>
  <si>
    <t xml:space="preserve">   注）１箇所は両面分とする。</t>
  </si>
  <si>
    <t>分散</t>
  </si>
  <si>
    <t>橋梁名</t>
  </si>
  <si>
    <r>
      <t>単位：Ｎ/mm</t>
    </r>
    <r>
      <rPr>
        <vertAlign val="superscript"/>
        <sz val="8"/>
        <rFont val="ＭＳ Ｐ明朝"/>
        <family val="1"/>
      </rPr>
      <t>2</t>
    </r>
  </si>
  <si>
    <t>照査のチェックポイントボックス</t>
  </si>
  <si>
    <r>
      <t>（N/mm</t>
    </r>
    <r>
      <rPr>
        <vertAlign val="superscript"/>
        <sz val="10"/>
        <rFont val="ＭＳ Ｐ明朝"/>
        <family val="1"/>
      </rPr>
      <t>2</t>
    </r>
    <r>
      <rPr>
        <sz val="10"/>
        <rFont val="ＭＳ Ｐ明朝"/>
        <family val="1"/>
      </rPr>
      <t>)</t>
    </r>
  </si>
  <si>
    <t>Ｂ１＝</t>
  </si>
  <si>
    <t>ｔ１＝</t>
  </si>
  <si>
    <t>ｈ３</t>
  </si>
  <si>
    <t>ｈ１</t>
  </si>
  <si>
    <t>ｈ４</t>
  </si>
  <si>
    <t>ｈ２</t>
  </si>
  <si>
    <t>頁</t>
  </si>
  <si>
    <t>－</t>
  </si>
  <si>
    <t>○</t>
  </si>
  <si>
    <t>(橋面荷重）</t>
  </si>
  <si>
    <r>
      <t>１箇所当り体積（ｍ</t>
    </r>
    <r>
      <rPr>
        <vertAlign val="superscript"/>
        <sz val="10"/>
        <rFont val="ＭＳ Ｐ明朝"/>
        <family val="1"/>
      </rPr>
      <t>３</t>
    </r>
    <r>
      <rPr>
        <sz val="10"/>
        <rFont val="ＭＳ Ｐ明朝"/>
        <family val="1"/>
      </rPr>
      <t>）</t>
    </r>
  </si>
  <si>
    <r>
      <t>体積Ｖ（ｍ</t>
    </r>
    <r>
      <rPr>
        <vertAlign val="superscript"/>
        <sz val="10"/>
        <rFont val="ＭＳ Ｐ明朝"/>
        <family val="1"/>
      </rPr>
      <t>3</t>
    </r>
    <r>
      <rPr>
        <sz val="10"/>
        <rFont val="ＭＳ Ｐ明朝"/>
        <family val="1"/>
      </rPr>
      <t>）</t>
    </r>
  </si>
  <si>
    <r>
      <t>断面積　Ａｃ３（ｍ</t>
    </r>
    <r>
      <rPr>
        <vertAlign val="superscript"/>
        <sz val="10"/>
        <rFont val="ＭＳ Ｐ明朝"/>
        <family val="1"/>
      </rPr>
      <t>2</t>
    </r>
    <r>
      <rPr>
        <sz val="10"/>
        <rFont val="ＭＳ Ｐ明朝"/>
        <family val="1"/>
      </rPr>
      <t>）</t>
    </r>
  </si>
  <si>
    <r>
      <t>断面積　Ａｃ１（ｍ</t>
    </r>
    <r>
      <rPr>
        <vertAlign val="superscript"/>
        <sz val="10"/>
        <rFont val="ＭＳ Ｐ明朝"/>
        <family val="1"/>
      </rPr>
      <t>2</t>
    </r>
    <r>
      <rPr>
        <sz val="10"/>
        <rFont val="ＭＳ Ｐ明朝"/>
        <family val="1"/>
      </rPr>
      <t>）</t>
    </r>
  </si>
  <si>
    <r>
      <t>断面積　Ａｃ２（ｍ</t>
    </r>
    <r>
      <rPr>
        <vertAlign val="superscript"/>
        <sz val="10"/>
        <rFont val="ＭＳ Ｐ明朝"/>
        <family val="1"/>
      </rPr>
      <t>2</t>
    </r>
    <r>
      <rPr>
        <sz val="10"/>
        <rFont val="ＭＳ Ｐ明朝"/>
        <family val="1"/>
      </rPr>
      <t>）</t>
    </r>
  </si>
  <si>
    <t>主桁のウエブ厚（m）</t>
  </si>
  <si>
    <t>有効高（m）</t>
  </si>
  <si>
    <r>
      <t>平均せん断応力度(N/mm</t>
    </r>
    <r>
      <rPr>
        <vertAlign val="superscript"/>
        <sz val="10"/>
        <rFont val="ＭＳ Ｐ明朝"/>
        <family val="1"/>
      </rPr>
      <t>2</t>
    </r>
    <r>
      <rPr>
        <sz val="10"/>
        <rFont val="ＭＳ Ｐ明朝"/>
        <family val="1"/>
      </rPr>
      <t>）</t>
    </r>
  </si>
  <si>
    <t>終局荷重作用時</t>
  </si>
  <si>
    <t>最小鉄筋量</t>
  </si>
  <si>
    <t>必要鉄筋量</t>
  </si>
  <si>
    <t>配置鉄筋</t>
  </si>
  <si>
    <t>（ｍ）</t>
  </si>
  <si>
    <t>曲げ有効幅：Ｂｍ</t>
  </si>
  <si>
    <t>Ｌ１（m）</t>
  </si>
  <si>
    <t>Ｌ１</t>
  </si>
  <si>
    <t>ｂｗｃ</t>
  </si>
  <si>
    <t>ページ</t>
  </si>
  <si>
    <t>－</t>
  </si>
  <si>
    <t>－</t>
  </si>
  <si>
    <t>σca</t>
  </si>
  <si>
    <r>
      <t>斜引張応力度　（N/mm</t>
    </r>
    <r>
      <rPr>
        <vertAlign val="superscript"/>
        <sz val="10"/>
        <rFont val="ＭＳ Ｐ明朝"/>
        <family val="1"/>
      </rPr>
      <t>2</t>
    </r>
    <r>
      <rPr>
        <sz val="10"/>
        <rFont val="ＭＳ Ｐ明朝"/>
        <family val="1"/>
      </rPr>
      <t>）</t>
    </r>
  </si>
  <si>
    <t>ウエブ圧壊耐力　 Ｓｕｃ（ｋN)</t>
  </si>
  <si>
    <t>スターラップ配置鉄筋</t>
  </si>
  <si>
    <t>○</t>
  </si>
  <si>
    <t>適　切</t>
  </si>
  <si>
    <t>①　コメント欄が不足する場合や参考資料を添付する必要があるときは、別用紙とし</t>
  </si>
  <si>
    <t>△</t>
  </si>
  <si>
    <t>　　　てＡ－４にまとめて添付する。</t>
  </si>
  <si>
    <t>①設計条件　材料強度・許容応力度</t>
  </si>
  <si>
    <t>主桁当り自重 （kN）</t>
  </si>
  <si>
    <t>⑤主桁の設計（合成応力度）</t>
  </si>
  <si>
    <t>⑦中　　間　　横　　桁</t>
  </si>
  <si>
    <t>⑧端横桁</t>
  </si>
  <si>
    <r>
      <t>単位：N/mm</t>
    </r>
    <r>
      <rPr>
        <vertAlign val="superscript"/>
        <sz val="10"/>
        <rFont val="ＭＳ Ｐ明朝"/>
        <family val="1"/>
      </rPr>
      <t>2</t>
    </r>
  </si>
  <si>
    <r>
      <t>断面積　Ａｃ</t>
    </r>
    <r>
      <rPr>
        <sz val="8"/>
        <rFont val="ＭＳ Ｐ明朝"/>
        <family val="1"/>
      </rPr>
      <t>＝</t>
    </r>
    <r>
      <rPr>
        <sz val="10"/>
        <rFont val="ＭＳ Ｐ明朝"/>
        <family val="1"/>
      </rPr>
      <t>ｂｗ・ｈ2　（ｍ</t>
    </r>
    <r>
      <rPr>
        <vertAlign val="superscript"/>
        <sz val="10"/>
        <rFont val="ＭＳ Ｐ明朝"/>
        <family val="1"/>
      </rPr>
      <t>２</t>
    </r>
    <r>
      <rPr>
        <sz val="10"/>
        <rFont val="ＭＳ Ｐ明朝"/>
        <family val="1"/>
      </rPr>
      <t>）</t>
    </r>
  </si>
  <si>
    <r>
      <t>断面係数　　Ｚｃ（ｍ</t>
    </r>
    <r>
      <rPr>
        <vertAlign val="superscript"/>
        <sz val="10"/>
        <rFont val="ＭＳ Ｐ明朝"/>
        <family val="1"/>
      </rPr>
      <t>３</t>
    </r>
    <r>
      <rPr>
        <sz val="10"/>
        <rFont val="ＭＳ Ｐ明朝"/>
        <family val="1"/>
      </rPr>
      <t>）</t>
    </r>
  </si>
  <si>
    <r>
      <t>合成応力度（N/mm</t>
    </r>
    <r>
      <rPr>
        <vertAlign val="superscript"/>
        <sz val="9"/>
        <rFont val="ＭＳ Ｐ明朝"/>
        <family val="1"/>
      </rPr>
      <t>2</t>
    </r>
    <r>
      <rPr>
        <sz val="9"/>
        <rFont val="ＭＳ Ｐ明朝"/>
        <family val="1"/>
      </rPr>
      <t>）</t>
    </r>
  </si>
  <si>
    <r>
      <t>床版断面積Ａｃ（ｍ</t>
    </r>
    <r>
      <rPr>
        <vertAlign val="superscript"/>
        <sz val="10"/>
        <rFont val="ＭＳ Ｐ明朝"/>
        <family val="1"/>
      </rPr>
      <t>2</t>
    </r>
    <r>
      <rPr>
        <sz val="10"/>
        <rFont val="ＭＳ Ｐ明朝"/>
        <family val="1"/>
      </rPr>
      <t>）</t>
    </r>
  </si>
  <si>
    <r>
      <t>σｃ（Ｎ/mm</t>
    </r>
    <r>
      <rPr>
        <vertAlign val="superscript"/>
        <sz val="10"/>
        <rFont val="ＭＳ Ｐ明朝"/>
        <family val="1"/>
      </rPr>
      <t>2</t>
    </r>
    <r>
      <rPr>
        <sz val="10"/>
        <rFont val="ＭＳ Ｐ明朝"/>
        <family val="1"/>
      </rPr>
      <t>)</t>
    </r>
  </si>
  <si>
    <r>
      <t>σｓ(N/mm</t>
    </r>
    <r>
      <rPr>
        <vertAlign val="superscript"/>
        <sz val="10"/>
        <rFont val="ＭＳ Ｐ明朝"/>
        <family val="1"/>
      </rPr>
      <t>2</t>
    </r>
    <r>
      <rPr>
        <sz val="10"/>
        <rFont val="ＭＳ Ｐ明朝"/>
        <family val="1"/>
      </rPr>
      <t>)</t>
    </r>
  </si>
  <si>
    <t>P　C</t>
  </si>
  <si>
    <r>
      <t>プレストレシッシング中(N/mm</t>
    </r>
    <r>
      <rPr>
        <vertAlign val="superscript"/>
        <sz val="10"/>
        <rFont val="ＭＳ Ｐ明朝"/>
        <family val="1"/>
      </rPr>
      <t>2</t>
    </r>
    <r>
      <rPr>
        <sz val="10"/>
        <rFont val="ＭＳ Ｐ明朝"/>
        <family val="1"/>
      </rPr>
      <t>)</t>
    </r>
  </si>
  <si>
    <r>
      <t>増加後の鋼材応力度（N/mm</t>
    </r>
    <r>
      <rPr>
        <vertAlign val="superscript"/>
        <sz val="10"/>
        <rFont val="ＭＳ Ｐ明朝"/>
        <family val="1"/>
      </rPr>
      <t>2</t>
    </r>
    <r>
      <rPr>
        <sz val="10"/>
        <rFont val="ＭＳ Ｐ明朝"/>
        <family val="1"/>
      </rPr>
      <t>)</t>
    </r>
  </si>
  <si>
    <r>
      <t>応力度（N/mm</t>
    </r>
    <r>
      <rPr>
        <vertAlign val="superscript"/>
        <sz val="10"/>
        <rFont val="ＭＳ Ｐ明朝"/>
        <family val="1"/>
      </rPr>
      <t>2</t>
    </r>
    <r>
      <rPr>
        <sz val="10"/>
        <rFont val="ＭＳ Ｐ明朝"/>
        <family val="1"/>
      </rPr>
      <t>)</t>
    </r>
  </si>
  <si>
    <r>
      <t>コンクリート応力度（Ｎ／mm</t>
    </r>
    <r>
      <rPr>
        <vertAlign val="superscript"/>
        <sz val="10"/>
        <rFont val="ＭＳ Ｐ明朝"/>
        <family val="1"/>
      </rPr>
      <t>2</t>
    </r>
    <r>
      <rPr>
        <sz val="10"/>
        <rFont val="ＭＳ Ｐ明朝"/>
        <family val="1"/>
      </rPr>
      <t>)</t>
    </r>
  </si>
  <si>
    <r>
      <t>コンクリート設計基準強度（N/mm</t>
    </r>
    <r>
      <rPr>
        <vertAlign val="superscript"/>
        <sz val="10"/>
        <rFont val="ＭＳ Ｐ明朝"/>
        <family val="1"/>
      </rPr>
      <t>2</t>
    </r>
    <r>
      <rPr>
        <sz val="10"/>
        <rFont val="ＭＳ Ｐ明朝"/>
        <family val="1"/>
      </rPr>
      <t>)</t>
    </r>
  </si>
  <si>
    <t>舗装厚
（材料名）</t>
  </si>
  <si>
    <t>バチ・拡幅等</t>
  </si>
  <si>
    <t>ページ項は代表的なページ番号を記入してください。</t>
  </si>
  <si>
    <t>セグメント継ぎ目</t>
  </si>
  <si>
    <t>プレストレス導入時の圧縮強度</t>
  </si>
  <si>
    <t>ＰＣ鋼材種別</t>
  </si>
  <si>
    <t>配置ピッチ</t>
  </si>
  <si>
    <t>軸方向鉄筋</t>
  </si>
  <si>
    <t>＠</t>
  </si>
  <si>
    <t>B2=</t>
  </si>
  <si>
    <t>Ｌ（ｍ）</t>
  </si>
  <si>
    <t>(wd×t1×B2)　</t>
  </si>
  <si>
    <t>(ｗd×h12×B1)　　</t>
  </si>
  <si>
    <t>(ｗd×ｈ34×B2)</t>
  </si>
  <si>
    <t>　区間長　（L4,L5,L6,L7)m</t>
  </si>
  <si>
    <t>長さ当り重量w(kN/m)</t>
  </si>
  <si>
    <r>
      <t>断面積　　Ａｃ（ｍ</t>
    </r>
    <r>
      <rPr>
        <vertAlign val="superscript"/>
        <sz val="10"/>
        <rFont val="ＭＳ Ｐ明朝"/>
        <family val="1"/>
      </rPr>
      <t>２</t>
    </r>
    <r>
      <rPr>
        <sz val="10"/>
        <rFont val="ＭＳ Ｐ明朝"/>
        <family val="1"/>
      </rPr>
      <t>）</t>
    </r>
  </si>
  <si>
    <t>擦り付け区間</t>
  </si>
  <si>
    <t>反力計算桁自重 Rdo(kN)</t>
  </si>
  <si>
    <t>主桁の断面積・自重（中桁側床版切欠きは省略）</t>
  </si>
  <si>
    <t>は寸法を記入してください。</t>
  </si>
  <si>
    <t>主桁１本当り自重(kN)</t>
  </si>
  <si>
    <t>①１径間当り自重(kN)</t>
  </si>
  <si>
    <t>②反力計算　床版横桁反力(kN)</t>
  </si>
  <si>
    <t>①と②の反力検証（○×表示）</t>
  </si>
  <si>
    <t>④プレストレス</t>
  </si>
  <si>
    <t>リラクセーション(%)</t>
  </si>
  <si>
    <t>セット量(mm)</t>
  </si>
  <si>
    <t>シース径(mm)</t>
  </si>
  <si>
    <t>⑤主桁の設計</t>
  </si>
  <si>
    <t>(曲げに対する検証）</t>
  </si>
  <si>
    <t>D</t>
  </si>
  <si>
    <t>―</t>
  </si>
  <si>
    <t>配置鉄筋量</t>
  </si>
  <si>
    <t>＠</t>
  </si>
  <si>
    <t>D</t>
  </si>
  <si>
    <t>軸力に対する断面積</t>
  </si>
  <si>
    <t>曲げに対する断面積</t>
  </si>
  <si>
    <t>曲げモーメント
（kN･m）</t>
  </si>
  <si>
    <t>終局荷重時せん断力　Su（ｋN）</t>
  </si>
  <si>
    <t>有効プレストレス</t>
  </si>
  <si>
    <t>PC鋼材偏心量（ｍ）</t>
  </si>
  <si>
    <t>軸力に対する有効幅　：Ｂｎ(m)</t>
  </si>
  <si>
    <t>曲げ有効幅：Ｂｍ(m)</t>
  </si>
  <si>
    <r>
      <t>断面積(m</t>
    </r>
    <r>
      <rPr>
        <vertAlign val="superscript"/>
        <sz val="10"/>
        <rFont val="ＭＳ Ｐ明朝"/>
        <family val="1"/>
      </rPr>
      <t>2</t>
    </r>
    <r>
      <rPr>
        <sz val="10"/>
        <rFont val="ＭＳ Ｐ明朝"/>
        <family val="1"/>
      </rPr>
      <t>)</t>
    </r>
  </si>
  <si>
    <t>斜引張破壊耐力    Ｓｕｓ（kＮ）</t>
  </si>
  <si>
    <t>D</t>
  </si>
  <si>
    <t>＠</t>
  </si>
  <si>
    <t>As</t>
  </si>
  <si>
    <t>せん断力の検証</t>
  </si>
  <si>
    <t>曲げモーメントの検証</t>
  </si>
  <si>
    <t>種別</t>
  </si>
  <si>
    <t>アンカーバーφ＝</t>
  </si>
  <si>
    <t>ｂｗ1＝</t>
  </si>
  <si>
    <t>抵抗幅：ｈ2＝</t>
  </si>
  <si>
    <t>埋込長</t>
  </si>
  <si>
    <t>設計計算書・設計図との整合（○×で記入してください。）</t>
  </si>
  <si>
    <t>≦σpea=</t>
  </si>
  <si>
    <t>Pe=</t>
  </si>
  <si>
    <t>(kN)</t>
  </si>
  <si>
    <t>有効応力度・引張力　</t>
  </si>
  <si>
    <t>曲げモーメント</t>
  </si>
  <si>
    <t xml:space="preserve"> （ｋＮ・ｍ）</t>
  </si>
  <si>
    <t>≦σca≦</t>
  </si>
  <si>
    <r>
      <t>曲げ応力度</t>
    </r>
    <r>
      <rPr>
        <sz val="10"/>
        <rFont val="ＭＳ Ｐ明朝"/>
        <family val="1"/>
      </rPr>
      <t>　</t>
    </r>
  </si>
  <si>
    <r>
      <t>引張鉄筋量（cm</t>
    </r>
    <r>
      <rPr>
        <vertAlign val="superscript"/>
        <sz val="9"/>
        <rFont val="ＭＳ Ｐ明朝"/>
        <family val="1"/>
      </rPr>
      <t>2</t>
    </r>
    <r>
      <rPr>
        <sz val="9"/>
        <rFont val="ＭＳ Ｐ明朝"/>
        <family val="1"/>
      </rPr>
      <t>/有効幅）</t>
    </r>
  </si>
  <si>
    <r>
      <t>応力度（N/mm</t>
    </r>
    <r>
      <rPr>
        <vertAlign val="superscript"/>
        <sz val="10"/>
        <rFont val="ＭＳ Ｐ明朝"/>
        <family val="1"/>
      </rPr>
      <t>2</t>
    </r>
    <r>
      <rPr>
        <sz val="10"/>
        <rFont val="ＭＳ Ｐ明朝"/>
        <family val="1"/>
      </rPr>
      <t>)</t>
    </r>
  </si>
  <si>
    <t>有効プレストレス(N/mm2)</t>
  </si>
  <si>
    <t>斜引張破壊耐力Ｓｕｓ＝Ｓｃ＋Ｓｓ（ｋＮ）</t>
  </si>
  <si>
    <t>押抜せん断抵抗力Ｓｒ＝1.5τpa・Ac(kN)</t>
  </si>
  <si>
    <t>主桁と横桁のずれ抵抗力Ｒ＝As･γsa+μ･Pe</t>
  </si>
  <si>
    <t>D</t>
  </si>
  <si>
    <t>×</t>
  </si>
  <si>
    <t>せん断耐力検証</t>
  </si>
  <si>
    <t>記入欄・判定欄で記入が該当しない項には　―　又は「該当なし」を記入してください。</t>
  </si>
  <si>
    <t>注）　計算書・設図（設計図の略記）の項にはそれぞれ該当する事項が正常に実施されている場合は○、反対の場合は×、一部が誤り又は検討を要する場合等は△を記入してください。</t>
  </si>
  <si>
    <t>橋長(m)</t>
  </si>
  <si>
    <t>桁長(m)</t>
  </si>
  <si>
    <t>支間長(m)</t>
  </si>
  <si>
    <t>有効幅員(m)</t>
  </si>
  <si>
    <t>（本ページは概算数値により載荷を確認するものです。）</t>
  </si>
  <si>
    <r>
      <t>断面積 Ac=bw・h１(m</t>
    </r>
    <r>
      <rPr>
        <vertAlign val="superscript"/>
        <sz val="10"/>
        <rFont val="ＭＳ Ｐ明朝"/>
        <family val="1"/>
      </rPr>
      <t>2</t>
    </r>
    <r>
      <rPr>
        <sz val="10"/>
        <rFont val="ＭＳ Ｐ明朝"/>
        <family val="1"/>
      </rPr>
      <t>)　　</t>
    </r>
  </si>
  <si>
    <t>衝突･地震時・定着長算定の基本値</t>
  </si>
  <si>
    <t>桁長</t>
  </si>
  <si>
    <t>支間長：</t>
  </si>
  <si>
    <t>桁反力（ダイヤフラム含） (kN)</t>
  </si>
  <si>
    <t>左側支点</t>
  </si>
  <si>
    <t>右側支点</t>
  </si>
  <si>
    <t>左支点横桁</t>
  </si>
  <si>
    <t>右支点横桁</t>
  </si>
  <si>
    <t>外　桁</t>
  </si>
  <si>
    <t>中　桁</t>
  </si>
  <si>
    <t>応力度</t>
  </si>
  <si>
    <t>　死荷重
作用時</t>
  </si>
  <si>
    <t>ギヨン・マソネ</t>
  </si>
  <si>
    <t>≦σc≦</t>
  </si>
  <si>
    <t>橋面荷重強度・反力検証</t>
  </si>
  <si>
    <t>断面力算出</t>
  </si>
  <si>
    <t>プレストレス</t>
  </si>
  <si>
    <r>
      <t>②</t>
    </r>
    <r>
      <rPr>
        <sz val="10"/>
        <rFont val="ＭＳ Ｐ明朝"/>
        <family val="1"/>
      </rPr>
      <t>はケーブル曲げ上げ始点を想定しています。</t>
    </r>
  </si>
  <si>
    <t>ケーブル種別</t>
  </si>
  <si>
    <r>
      <t>緊張時圧縮強度(N/mm</t>
    </r>
    <r>
      <rPr>
        <vertAlign val="superscript"/>
        <sz val="10"/>
        <rFont val="ＭＳ Ｐ明朝"/>
        <family val="1"/>
      </rPr>
      <t>2</t>
    </r>
    <r>
      <rPr>
        <sz val="10"/>
        <rFont val="ＭＳ Ｐ明朝"/>
        <family val="1"/>
      </rPr>
      <t>)</t>
    </r>
  </si>
  <si>
    <r>
      <t>緊張時PC鋼材応力度(N/mm</t>
    </r>
    <r>
      <rPr>
        <vertAlign val="superscript"/>
        <sz val="10"/>
        <rFont val="ＭＳ Ｐ明朝"/>
        <family val="1"/>
      </rPr>
      <t>2</t>
    </r>
    <r>
      <rPr>
        <sz val="10"/>
        <rFont val="ＭＳ Ｐ明朝"/>
        <family val="1"/>
      </rPr>
      <t>)</t>
    </r>
  </si>
  <si>
    <t>PC鋼材</t>
  </si>
  <si>
    <t>65～70(12S13）,75(12S15）</t>
  </si>
  <si>
    <t>8mm（12S13）,11mm（12S15)</t>
  </si>
  <si>
    <t>1.5（標準値）</t>
  </si>
  <si>
    <t>許容値・標準値</t>
  </si>
  <si>
    <t>0.85σck=</t>
  </si>
  <si>
    <t>程度</t>
  </si>
  <si>
    <t>導入直後の
PC鋼材応力度</t>
  </si>
  <si>
    <r>
      <t>最大値(N/mm</t>
    </r>
    <r>
      <rPr>
        <vertAlign val="superscript"/>
        <sz val="10"/>
        <rFont val="ＭＳ Ｐ明朝"/>
        <family val="1"/>
      </rPr>
      <t>2</t>
    </r>
    <r>
      <rPr>
        <sz val="10"/>
        <rFont val="ＭＳ Ｐ明朝"/>
        <family val="1"/>
      </rPr>
      <t>)</t>
    </r>
  </si>
  <si>
    <t>ケーブル番号</t>
  </si>
  <si>
    <t>③断面上縁～鋼材図心までのYp(m)</t>
  </si>
  <si>
    <t>合成応力度</t>
  </si>
  <si>
    <t>増加後のPC鋼材応力度</t>
  </si>
  <si>
    <t>PC鋼材応力度</t>
  </si>
  <si>
    <t>曲げ引張鉄筋</t>
  </si>
  <si>
    <t>安全度</t>
  </si>
  <si>
    <t>F=Mu/Md≧1.0</t>
  </si>
  <si>
    <t>配置鉄筋</t>
  </si>
  <si>
    <t>σⅠ≧σⅠa=</t>
  </si>
  <si>
    <r>
      <t>σ</t>
    </r>
    <r>
      <rPr>
        <sz val="8"/>
        <rFont val="ＭＳ Ｐ明朝"/>
        <family val="1"/>
      </rPr>
      <t>Ⅰ</t>
    </r>
    <r>
      <rPr>
        <sz val="10"/>
        <rFont val="ＭＳ Ｐ明朝"/>
        <family val="1"/>
      </rPr>
      <t>≧σ</t>
    </r>
    <r>
      <rPr>
        <sz val="8"/>
        <rFont val="ＭＳ Ｐ明朝"/>
        <family val="1"/>
      </rPr>
      <t>Ⅰ</t>
    </r>
    <r>
      <rPr>
        <sz val="10"/>
        <rFont val="ＭＳ Ｐ明朝"/>
        <family val="1"/>
      </rPr>
      <t>a=</t>
    </r>
  </si>
  <si>
    <r>
      <t xml:space="preserve">斜引張応力度
</t>
    </r>
    <r>
      <rPr>
        <sz val="9"/>
        <rFont val="ＭＳ Ｐ明朝"/>
        <family val="1"/>
      </rPr>
      <t xml:space="preserve"> (N/mm</t>
    </r>
    <r>
      <rPr>
        <vertAlign val="superscript"/>
        <sz val="9"/>
        <rFont val="ＭＳ Ｐ明朝"/>
        <family val="1"/>
      </rPr>
      <t>2</t>
    </r>
    <r>
      <rPr>
        <sz val="9"/>
        <rFont val="ＭＳ Ｐ明朝"/>
        <family val="1"/>
      </rPr>
      <t>)</t>
    </r>
  </si>
  <si>
    <t>ウエブ圧壊
耐力(kN）</t>
  </si>
  <si>
    <r>
      <t>σ</t>
    </r>
    <r>
      <rPr>
        <sz val="8"/>
        <rFont val="ＭＳ Ｐ明朝"/>
        <family val="1"/>
      </rPr>
      <t>Ⅰ</t>
    </r>
  </si>
  <si>
    <r>
      <t>σ</t>
    </r>
    <r>
      <rPr>
        <sz val="9"/>
        <rFont val="ＭＳ Ｐ明朝"/>
        <family val="1"/>
      </rPr>
      <t>Ⅰ</t>
    </r>
  </si>
  <si>
    <t>Suc≧Sh</t>
  </si>
  <si>
    <t>圧縮壊壊耐力　Suc</t>
  </si>
  <si>
    <t>終局時せん断力　Sh</t>
  </si>
  <si>
    <t>―</t>
  </si>
  <si>
    <t>配置鉄筋量≧
必要・最小鉄筋量</t>
  </si>
  <si>
    <t>配置鉄筋量≧
必要鉄筋量</t>
  </si>
  <si>
    <t>せん断力に対する検証</t>
  </si>
  <si>
    <r>
      <t>軸方向鉄筋（cm</t>
    </r>
    <r>
      <rPr>
        <vertAlign val="superscript"/>
        <sz val="9"/>
        <rFont val="ＭＳ Ｐ明朝"/>
        <family val="1"/>
      </rPr>
      <t>2</t>
    </r>
    <r>
      <rPr>
        <sz val="9"/>
        <rFont val="ＭＳ Ｐ明朝"/>
        <family val="1"/>
      </rPr>
      <t>/m）
（下縁）</t>
    </r>
  </si>
  <si>
    <t>Ｆ＝　　</t>
  </si>
  <si>
    <t>―</t>
  </si>
  <si>
    <r>
      <t>斜引張鉄筋
（cm</t>
    </r>
    <r>
      <rPr>
        <vertAlign val="superscript"/>
        <sz val="10"/>
        <rFont val="ＭＳ Ｐ明朝"/>
        <family val="1"/>
      </rPr>
      <t>2</t>
    </r>
    <r>
      <rPr>
        <sz val="10"/>
        <rFont val="ＭＳ Ｐ明朝"/>
        <family val="1"/>
      </rPr>
      <t>/m）</t>
    </r>
  </si>
  <si>
    <r>
      <t>許容応力度（n/mm</t>
    </r>
    <r>
      <rPr>
        <vertAlign val="superscript"/>
        <sz val="9"/>
        <rFont val="ＭＳ Ｐ明朝"/>
        <family val="1"/>
      </rPr>
      <t>2</t>
    </r>
    <r>
      <rPr>
        <sz val="9"/>
        <rFont val="ＭＳ Ｐ明朝"/>
        <family val="1"/>
      </rPr>
      <t>)</t>
    </r>
  </si>
  <si>
    <t>連結ＰＣ鋼材方式</t>
  </si>
  <si>
    <t>アンカーバー方式</t>
  </si>
  <si>
    <t>衝突荷重時</t>
  </si>
  <si>
    <t>PC部材</t>
  </si>
  <si>
    <t>RC部材</t>
  </si>
  <si>
    <r>
      <t>①　</t>
    </r>
    <r>
      <rPr>
        <sz val="10"/>
        <rFont val="ＭＳ Ｐ明朝"/>
        <family val="1"/>
      </rPr>
      <t>(端部）※</t>
    </r>
  </si>
  <si>
    <t>設計
図</t>
  </si>
  <si>
    <t>@</t>
  </si>
  <si>
    <r>
      <t>鉄筋量
(㎝</t>
    </r>
    <r>
      <rPr>
        <vertAlign val="superscript"/>
        <sz val="10"/>
        <rFont val="ＭＳ Ｐ明朝"/>
        <family val="1"/>
      </rPr>
      <t>2</t>
    </r>
    <r>
      <rPr>
        <sz val="10"/>
        <rFont val="ＭＳ Ｐ明朝"/>
        <family val="1"/>
      </rPr>
      <t>/m)</t>
    </r>
  </si>
  <si>
    <t>必要鉄筋</t>
  </si>
  <si>
    <t>PC鋼材
配置</t>
  </si>
  <si>
    <t>呼び名</t>
  </si>
  <si>
    <t>計算書</t>
  </si>
  <si>
    <t>RC部材曲げ応力度</t>
  </si>
  <si>
    <t>PC部材合成応力度</t>
  </si>
  <si>
    <t>PC鋼材配置・PC鋼材応力度</t>
  </si>
  <si>
    <t>軸方向応力度・鉄筋配置</t>
  </si>
  <si>
    <t>鉄筋配置</t>
  </si>
  <si>
    <t>下段　軸方向鉄筋：</t>
  </si>
  <si>
    <t>※必要な場合記入してください。</t>
  </si>
  <si>
    <t>曲げ</t>
  </si>
  <si>
    <t>破壊</t>
  </si>
  <si>
    <t>偏心量（m)</t>
  </si>
  <si>
    <t>設計荷重作用時</t>
  </si>
  <si>
    <t>温度差時</t>
  </si>
  <si>
    <t>終局時せん断力Sh(kN)</t>
  </si>
  <si>
    <t>ウエブ圧壊耐力(kN）</t>
  </si>
  <si>
    <t>D</t>
  </si>
  <si>
    <t>＠</t>
  </si>
  <si>
    <t>軸方向鉄筋　下段</t>
  </si>
  <si>
    <t>下段</t>
  </si>
  <si>
    <t>配置ピッチ</t>
  </si>
  <si>
    <t>中間横桁</t>
  </si>
  <si>
    <t>ゴム全厚</t>
  </si>
  <si>
    <t>はケーブル曲上げ始点位置を想定しています。</t>
  </si>
  <si>
    <t>せん断設計断面（支点よりh/2）のせん断力を記入してください。</t>
  </si>
  <si>
    <t>PC鋼材応力度・曲げ破壊安全度・曲引張り鉄筋・せん断力に対する検証</t>
  </si>
  <si>
    <t>橋長(m)</t>
  </si>
  <si>
    <t>主桁間隔(m)</t>
  </si>
  <si>
    <t>桁高(m)</t>
  </si>
  <si>
    <t>桁かかり長
(m)</t>
  </si>
  <si>
    <t>縁端長
(m)</t>
  </si>
  <si>
    <t xml:space="preserve">SE </t>
  </si>
  <si>
    <t xml:space="preserve">SEM </t>
  </si>
  <si>
    <t xml:space="preserve">S </t>
  </si>
  <si>
    <t xml:space="preserve">Sa </t>
  </si>
  <si>
    <t>設計水平力(kN）</t>
  </si>
  <si>
    <t>許容耐力(kN）</t>
  </si>
  <si>
    <r>
      <t>PC鋼材応力度
(N/mm</t>
    </r>
    <r>
      <rPr>
        <vertAlign val="superscript"/>
        <sz val="9"/>
        <rFont val="ＭＳ Ｐ明朝"/>
        <family val="1"/>
      </rPr>
      <t>2</t>
    </r>
    <r>
      <rPr>
        <sz val="9"/>
        <rFont val="ＭＳ Ｐ明朝"/>
        <family val="1"/>
      </rPr>
      <t>)</t>
    </r>
  </si>
  <si>
    <t>支承条件の選定（○を付けてください）</t>
  </si>
  <si>
    <t>A1支点</t>
  </si>
  <si>
    <t>A2支点</t>
  </si>
  <si>
    <t>ページ</t>
  </si>
  <si>
    <t>支 承 タ イ プ（A　or　B)</t>
  </si>
  <si>
    <t>支  承  形  式（ゴム・鋼等）</t>
  </si>
  <si>
    <t>Rd</t>
  </si>
  <si>
    <t>kN</t>
  </si>
  <si>
    <t>⑦　支承</t>
  </si>
  <si>
    <t>σmax≦σcra</t>
  </si>
  <si>
    <t>≦</t>
  </si>
  <si>
    <t>γs≦γsa</t>
  </si>
  <si>
    <t>％</t>
  </si>
  <si>
    <t>アンカーボルト</t>
  </si>
  <si>
    <t>n</t>
  </si>
  <si>
    <t>⑧　落橋防止システム</t>
  </si>
  <si>
    <t>支承・落橋防止システム</t>
  </si>
  <si>
    <t>設計フロー図</t>
  </si>
  <si>
    <t>注）　引張は－符号を付けてください。</t>
  </si>
  <si>
    <t>②設計計算書の橋面荷重反力　Rd</t>
  </si>
  <si>
    <t>①V=0.5*Σwd
×L（kN)</t>
  </si>
  <si>
    <t>V=0.5*Σwd×L＝</t>
  </si>
  <si>
    <t>【ＰＣ上部工 PC単純ポストテンションT桁橋 １／１3】</t>
  </si>
  <si>
    <t>【ＰＣ上部工　PC単純ポストテンションT桁橋 2／１3】</t>
  </si>
  <si>
    <t>【ＰＣ上部工　PC単純ポストテンションT桁橋 3／１3】</t>
  </si>
  <si>
    <t>【ＰＣ上部工　PC単純ポストテンションT桁橋 4／１3】</t>
  </si>
  <si>
    <t>【ＰＣ上部工　PC単純ポストテンションT桁橋 5／１3】</t>
  </si>
  <si>
    <t>【ＰＣ上部工　PC単純ポストテンションT桁橋 6／１3】</t>
  </si>
  <si>
    <t>【ＰＣ上部工　PC単純ポストテンションT桁橋 7／１3】</t>
  </si>
  <si>
    <t>【ＰＣ上部工　PC単純ポストテンションT桁橋 8／１3】</t>
  </si>
  <si>
    <t>【ＰＣ上部工　PC単純ポストテンションT桁橋 9／１3】</t>
  </si>
  <si>
    <t>【ＰＣ上部工　PC単純ポストテンションT桁橋 １0／１3】</t>
  </si>
  <si>
    <t>【ＰＣ上部工　PC単純ポストテンションT桁橋 １1／１3】</t>
  </si>
  <si>
    <t>【ＰＣ上部工　PC単純ポストテンションT桁橋 １2／１3】</t>
  </si>
  <si>
    <t>【ＰＣ上部工　PC単純ポストテンションT桁橋 １3／１3】</t>
  </si>
  <si>
    <t>連結PC鋼材方式によるもの</t>
  </si>
  <si>
    <t>アンカーバー方式によるもの</t>
  </si>
  <si>
    <t>-</t>
  </si>
  <si>
    <t>（記載不要）</t>
  </si>
  <si>
    <t>添架物等</t>
  </si>
  <si>
    <t>免震</t>
  </si>
  <si>
    <t>設計便覧（案）近畿地方整備局　　Ｈ24.4</t>
  </si>
  <si>
    <t>A1</t>
  </si>
  <si>
    <t>　斜角・バチ等捩じりモーメントの発生が予想される構造形状の場合、捩じりモーメントの算出及び安全性の検証を行っているか。</t>
  </si>
  <si>
    <t>H ..～H . .</t>
  </si>
  <si>
    <t>mm（　  　）</t>
  </si>
  <si>
    <t>mm（　  　）</t>
  </si>
  <si>
    <t>ｋｈ＝</t>
  </si>
  <si>
    <t xml:space="preserve">
</t>
  </si>
  <si>
    <t>ｋＮ（H= ｍ）</t>
  </si>
  <si>
    <t>Ａ＝～ R=m</t>
  </si>
  <si>
    <t>%</t>
  </si>
  <si>
    <t>° ´ ″</t>
  </si>
  <si>
    <t>コンクリート</t>
  </si>
  <si>
    <t>－</t>
  </si>
  <si>
    <t>―</t>
  </si>
  <si>
    <t>12S12.7</t>
  </si>
  <si>
    <t>1S19.3</t>
  </si>
  <si>
    <t>－</t>
  </si>
  <si>
    <t>－</t>
  </si>
  <si>
    <t>①</t>
  </si>
  <si>
    <r>
      <t>①</t>
    </r>
    <r>
      <rPr>
        <sz val="10"/>
        <rFont val="ＭＳ Ｐ明朝"/>
        <family val="1"/>
      </rPr>
      <t>(一部拡幅の場合）※</t>
    </r>
  </si>
  <si>
    <r>
      <t>N/mm</t>
    </r>
    <r>
      <rPr>
        <vertAlign val="superscript"/>
        <sz val="10"/>
        <rFont val="ＭＳ Ｐ明朝"/>
        <family val="1"/>
      </rPr>
      <t>2</t>
    </r>
  </si>
  <si>
    <t>σc</t>
  </si>
  <si>
    <t>σs</t>
  </si>
  <si>
    <r>
      <t xml:space="preserve"> </t>
    </r>
    <r>
      <rPr>
        <sz val="11"/>
        <rFont val="ＭＳ Ｐゴシック"/>
        <family val="3"/>
      </rPr>
      <t xml:space="preserve">   ②床版の設計</t>
    </r>
  </si>
  <si>
    <t>σｃ≦</t>
  </si>
  <si>
    <t>σｓ≦</t>
  </si>
  <si>
    <t>D</t>
  </si>
  <si>
    <t>@</t>
  </si>
  <si>
    <t>②</t>
  </si>
  <si>
    <t>③</t>
  </si>
  <si>
    <r>
      <t>N/mm</t>
    </r>
    <r>
      <rPr>
        <vertAlign val="superscript"/>
        <sz val="10"/>
        <rFont val="ＭＳ Ｐ明朝"/>
        <family val="1"/>
      </rPr>
      <t>2</t>
    </r>
  </si>
  <si>
    <t>≦σｃ≦</t>
  </si>
  <si>
    <t>①</t>
  </si>
  <si>
    <t>②</t>
  </si>
  <si>
    <t>③</t>
  </si>
  <si>
    <t>④</t>
  </si>
  <si>
    <t>⑤</t>
  </si>
  <si>
    <t>⑥</t>
  </si>
  <si>
    <t>ピッチ
＠</t>
  </si>
  <si>
    <t>σpi=</t>
  </si>
  <si>
    <t>σpia=</t>
  </si>
  <si>
    <t>σpe=</t>
  </si>
  <si>
    <t>σpia=</t>
  </si>
  <si>
    <t>①</t>
  </si>
  <si>
    <t>②</t>
  </si>
  <si>
    <t>③</t>
  </si>
  <si>
    <t>④</t>
  </si>
  <si>
    <t>⑤</t>
  </si>
  <si>
    <t>⑥</t>
  </si>
  <si>
    <t>曲げ破壊安全度　 F≧1.0</t>
  </si>
  <si>
    <r>
      <t>N/mm</t>
    </r>
    <r>
      <rPr>
        <vertAlign val="superscript"/>
        <sz val="10"/>
        <rFont val="ＭＳ Ｐ明朝"/>
        <family val="1"/>
      </rPr>
      <t>2</t>
    </r>
  </si>
  <si>
    <t>σc</t>
  </si>
  <si>
    <t>σs</t>
  </si>
  <si>
    <t>σｃ≦</t>
  </si>
  <si>
    <t>σｓ≦</t>
  </si>
  <si>
    <t>D</t>
  </si>
  <si>
    <t>＠</t>
  </si>
  <si>
    <t>D</t>
  </si>
  <si>
    <t>＠</t>
  </si>
  <si>
    <t>②</t>
  </si>
  <si>
    <t>③</t>
  </si>
  <si>
    <t>①</t>
  </si>
  <si>
    <t>④</t>
  </si>
  <si>
    <t>⑤</t>
  </si>
  <si>
    <t>⑥</t>
  </si>
  <si>
    <t>@</t>
  </si>
  <si>
    <t>D</t>
  </si>
  <si>
    <t>＠</t>
  </si>
  <si>
    <t>　プレストレスが有効に分布していない張出し端部（上図①）でRC部材としての安全性を確認しているか。</t>
  </si>
  <si>
    <t>・・・・・・・・・・・・・・</t>
  </si>
  <si>
    <t>　設計図にPC鋼材配置・配筋が反映されているか。・・・・・・・・・・・・・・・・・・・・・・・・・・・・・・・・・・・・・</t>
  </si>
  <si>
    <t>1/</t>
  </si>
  <si>
    <t>L4=</t>
  </si>
  <si>
    <t>Ｌ６＝</t>
  </si>
  <si>
    <t>L７＝</t>
  </si>
  <si>
    <t>Ｌ５＝</t>
  </si>
  <si>
    <t>L6=</t>
  </si>
  <si>
    <t>主桁の部材寸法は正確に入力されているか、桁自重の反力は正しいか。・・・・・・・・・・</t>
  </si>
  <si>
    <t>橋面荷重は正確に入力されているか。･･････････････････････････････････････････････････</t>
  </si>
  <si>
    <t>①</t>
  </si>
  <si>
    <t>②</t>
  </si>
  <si>
    <t>④</t>
  </si>
  <si>
    <r>
      <t>M(ｋN･m）　</t>
    </r>
    <r>
      <rPr>
        <sz val="14"/>
        <rFont val="ＭＳ Ｐ明朝"/>
        <family val="1"/>
      </rPr>
      <t>③</t>
    </r>
  </si>
  <si>
    <r>
      <t>S(kN)　</t>
    </r>
    <r>
      <rPr>
        <sz val="14"/>
        <rFont val="ＭＳ Ｐ明朝"/>
        <family val="1"/>
      </rPr>
      <t>①</t>
    </r>
  </si>
  <si>
    <r>
      <t>　</t>
    </r>
    <r>
      <rPr>
        <sz val="12"/>
        <rFont val="ＭＳ Ｐ明朝"/>
        <family val="1"/>
      </rPr>
      <t>③</t>
    </r>
    <r>
      <rPr>
        <sz val="10"/>
        <rFont val="ＭＳ Ｐ明朝"/>
        <family val="1"/>
      </rPr>
      <t>断面　有効係数</t>
    </r>
  </si>
  <si>
    <r>
      <t>断面番号　</t>
    </r>
    <r>
      <rPr>
        <sz val="12"/>
        <rFont val="ＭＳ Ｐ明朝"/>
        <family val="1"/>
      </rPr>
      <t>③</t>
    </r>
  </si>
  <si>
    <r>
      <t>断面番号　</t>
    </r>
    <r>
      <rPr>
        <sz val="12"/>
        <rFont val="ＭＳ Ｐ明朝"/>
        <family val="1"/>
      </rPr>
      <t>②</t>
    </r>
  </si>
  <si>
    <t>・・・・・・・・・・・</t>
  </si>
  <si>
    <t>Ｆ＝≧1.0</t>
  </si>
  <si>
    <t>　設計計算書で決定したＰＣ鋼材配置は設計図に反映されているか。・・・・・・・・・・・・・・・・・・・</t>
  </si>
  <si>
    <t>　アンカーバーの埋め込み長は10φ以上確保しているか。・・・・・・・・・・・・・・・・・・・・・・・・・・・・・</t>
  </si>
  <si>
    <r>
      <t>N/mm</t>
    </r>
    <r>
      <rPr>
        <vertAlign val="superscript"/>
        <sz val="8"/>
        <rFont val="ＪＳ明朝"/>
        <family val="1"/>
      </rPr>
      <t>2</t>
    </r>
  </si>
  <si>
    <r>
      <t>断面番号</t>
    </r>
    <r>
      <rPr>
        <sz val="12"/>
        <rFont val="ＭＳ Ｐ明朝"/>
        <family val="1"/>
      </rPr>
      <t>③</t>
    </r>
  </si>
  <si>
    <r>
      <t>断面番号</t>
    </r>
    <r>
      <rPr>
        <sz val="12"/>
        <rFont val="ＭＳ Ｐ明朝"/>
        <family val="1"/>
      </rPr>
      <t>②</t>
    </r>
  </si>
  <si>
    <t>⑥</t>
  </si>
  <si>
    <t>⑤</t>
  </si>
  <si>
    <t>③</t>
  </si>
  <si>
    <t>④</t>
  </si>
  <si>
    <t>⑤</t>
  </si>
  <si>
    <t>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</si>
</sst>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000%"/>
    <numFmt numFmtId="180" formatCode="0.0000_ "/>
    <numFmt numFmtId="181" formatCode="0.000;_퐀"/>
    <numFmt numFmtId="182" formatCode="0_ "/>
    <numFmt numFmtId="183" formatCode="0.0000;_ࠀ"/>
    <numFmt numFmtId="184" formatCode="0.00000_ "/>
  </numFmts>
  <fonts count="55">
    <font>
      <sz val="11"/>
      <name val="ＭＳ Ｐゴシック"/>
      <family val="3"/>
    </font>
    <font>
      <u val="single"/>
      <sz val="11"/>
      <color indexed="12"/>
      <name val="ＭＳ Ｐゴシック"/>
      <family val="3"/>
    </font>
    <font>
      <u val="single"/>
      <sz val="11"/>
      <color indexed="36"/>
      <name val="ＭＳ Ｐゴシック"/>
      <family val="3"/>
    </font>
    <font>
      <b/>
      <sz val="14"/>
      <name val="ＪＳＰゴシック"/>
      <family val="3"/>
    </font>
    <font>
      <sz val="6"/>
      <name val="ＭＳ Ｐゴシック"/>
      <family val="3"/>
    </font>
    <font>
      <b/>
      <sz val="12"/>
      <name val="ＪＳ明朝"/>
      <family val="1"/>
    </font>
    <font>
      <sz val="9"/>
      <name val="ＭＳ Ｐゴシック"/>
      <family val="3"/>
    </font>
    <font>
      <sz val="8"/>
      <name val="ＭＳ Ｐゴシック"/>
      <family val="3"/>
    </font>
    <font>
      <sz val="7"/>
      <name val="ＭＳ Ｐゴシック"/>
      <family val="3"/>
    </font>
    <font>
      <sz val="10"/>
      <name val="ＭＳ Ｐゴシック"/>
      <family val="3"/>
    </font>
    <font>
      <b/>
      <sz val="14"/>
      <name val="ＭＳ Ｐゴシック"/>
      <family val="3"/>
    </font>
    <font>
      <b/>
      <sz val="12"/>
      <name val="ＪＳゴシック"/>
      <family val="3"/>
    </font>
    <font>
      <sz val="10"/>
      <name val="ＪＳ明朝"/>
      <family val="1"/>
    </font>
    <font>
      <sz val="8"/>
      <name val="ＪＳゴシック"/>
      <family val="3"/>
    </font>
    <font>
      <sz val="10"/>
      <name val="ＭＳ Ｐ明朝"/>
      <family val="1"/>
    </font>
    <font>
      <sz val="10"/>
      <name val="ＪＳゴシック"/>
      <family val="3"/>
    </font>
    <font>
      <b/>
      <sz val="11"/>
      <name val="ＭＳ Ｐゴシック"/>
      <family val="3"/>
    </font>
    <font>
      <b/>
      <sz val="12"/>
      <name val="ＭＳ Ｐゴシック"/>
      <family val="3"/>
    </font>
    <font>
      <sz val="11"/>
      <name val="ＭＳ Ｐ明朝"/>
      <family val="1"/>
    </font>
    <font>
      <sz val="8"/>
      <name val="ＭＳ Ｐ明朝"/>
      <family val="1"/>
    </font>
    <font>
      <sz val="12"/>
      <name val="ＭＳ Ｐ明朝"/>
      <family val="1"/>
    </font>
    <font>
      <sz val="9"/>
      <name val="ＭＳ Ｐ明朝"/>
      <family val="1"/>
    </font>
    <font>
      <b/>
      <sz val="10"/>
      <name val="ＭＳ Ｐ明朝"/>
      <family val="1"/>
    </font>
    <font>
      <sz val="10"/>
      <name val="ＭＳ ゴシック"/>
      <family val="3"/>
    </font>
    <font>
      <b/>
      <sz val="10"/>
      <name val="ＭＳ Ｐゴシック"/>
      <family val="3"/>
    </font>
    <font>
      <b/>
      <sz val="11"/>
      <name val="ＭＳ Ｐ明朝"/>
      <family val="1"/>
    </font>
    <font>
      <sz val="11"/>
      <color indexed="10"/>
      <name val="ＭＳ Ｐゴシック"/>
      <family val="3"/>
    </font>
    <font>
      <b/>
      <sz val="14"/>
      <name val="ＭＳ ゴシック"/>
      <family val="3"/>
    </font>
    <font>
      <b/>
      <sz val="11"/>
      <name val="ＭＳ ゴシック"/>
      <family val="3"/>
    </font>
    <font>
      <b/>
      <sz val="12"/>
      <name val="ＭＳ ゴシック"/>
      <family val="3"/>
    </font>
    <font>
      <sz val="10"/>
      <color indexed="10"/>
      <name val="ＭＳ Ｐ明朝"/>
      <family val="1"/>
    </font>
    <font>
      <sz val="14"/>
      <color indexed="10"/>
      <name val="ＭＳ Ｐゴシック"/>
      <family val="3"/>
    </font>
    <font>
      <sz val="10"/>
      <color indexed="48"/>
      <name val="ＭＳ Ｐ明朝"/>
      <family val="1"/>
    </font>
    <font>
      <sz val="14"/>
      <color indexed="48"/>
      <name val="ＭＳ Ｐゴシック"/>
      <family val="3"/>
    </font>
    <font>
      <sz val="9"/>
      <name val="ＪＳ明朝"/>
      <family val="1"/>
    </font>
    <font>
      <sz val="8"/>
      <name val="ＪＳ明朝"/>
      <family val="1"/>
    </font>
    <font>
      <vertAlign val="superscript"/>
      <sz val="8"/>
      <name val="ＪＳ明朝"/>
      <family val="1"/>
    </font>
    <font>
      <sz val="12"/>
      <name val="ＪＳ明朝"/>
      <family val="1"/>
    </font>
    <font>
      <sz val="9"/>
      <name val="ＪＳゴシック"/>
      <family val="3"/>
    </font>
    <font>
      <b/>
      <sz val="8"/>
      <name val="ＪＳゴシック"/>
      <family val="3"/>
    </font>
    <font>
      <u val="single"/>
      <sz val="10"/>
      <name val="ＭＳ Ｐゴシック"/>
      <family val="3"/>
    </font>
    <font>
      <vertAlign val="superscript"/>
      <sz val="8"/>
      <name val="ＭＳ Ｐ明朝"/>
      <family val="1"/>
    </font>
    <font>
      <vertAlign val="superscript"/>
      <sz val="10"/>
      <name val="ＭＳ Ｐ明朝"/>
      <family val="1"/>
    </font>
    <font>
      <vertAlign val="superscript"/>
      <sz val="9"/>
      <name val="ＭＳ Ｐ明朝"/>
      <family val="1"/>
    </font>
    <font>
      <b/>
      <sz val="10"/>
      <name val="ＪＳゴシック"/>
      <family val="3"/>
    </font>
    <font>
      <sz val="9"/>
      <name val="MS UI Gothic"/>
      <family val="3"/>
    </font>
    <font>
      <vertAlign val="superscript"/>
      <sz val="11"/>
      <name val="ＭＳ Ｐゴシック"/>
      <family val="3"/>
    </font>
    <font>
      <b/>
      <sz val="8"/>
      <name val="ＭＳ Ｐゴシック"/>
      <family val="3"/>
    </font>
    <font>
      <b/>
      <sz val="8"/>
      <name val="ＪＳ明朝"/>
      <family val="1"/>
    </font>
    <font>
      <vertAlign val="subscript"/>
      <sz val="10"/>
      <name val="ＭＳ Ｐ明朝"/>
      <family val="1"/>
    </font>
    <font>
      <vertAlign val="subscript"/>
      <sz val="8"/>
      <name val="ＭＳ Ｐ明朝"/>
      <family val="1"/>
    </font>
    <font>
      <b/>
      <sz val="11"/>
      <color indexed="12"/>
      <name val="ＭＳ Ｐ明朝"/>
      <family val="1"/>
    </font>
    <font>
      <sz val="11"/>
      <name val="ＪＳ明朝"/>
      <family val="1"/>
    </font>
    <font>
      <sz val="14"/>
      <name val="ＭＳ Ｐ明朝"/>
      <family val="1"/>
    </font>
    <font>
      <sz val="14"/>
      <name val="ＭＳ Ｐゴシック"/>
      <family val="3"/>
    </font>
  </fonts>
  <fills count="15">
    <fill>
      <patternFill/>
    </fill>
    <fill>
      <patternFill patternType="gray125"/>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57"/>
        <bgColor indexed="64"/>
      </patternFill>
    </fill>
    <fill>
      <patternFill patternType="lightUp"/>
    </fill>
    <fill>
      <patternFill patternType="solid">
        <fgColor indexed="22"/>
        <bgColor indexed="64"/>
      </patternFill>
    </fill>
    <fill>
      <patternFill patternType="lightGray"/>
    </fill>
    <fill>
      <patternFill patternType="gray0625">
        <fgColor indexed="26"/>
        <bgColor indexed="26"/>
      </patternFill>
    </fill>
    <fill>
      <patternFill patternType="solid">
        <fgColor indexed="27"/>
        <bgColor indexed="64"/>
      </patternFill>
    </fill>
    <fill>
      <patternFill patternType="solid">
        <fgColor indexed="26"/>
        <bgColor indexed="64"/>
      </patternFill>
    </fill>
  </fills>
  <borders count="225">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medium"/>
      <right style="medium"/>
      <top>
        <color indexed="63"/>
      </top>
      <bottom>
        <color indexed="63"/>
      </bottom>
    </border>
    <border>
      <left>
        <color indexed="63"/>
      </left>
      <right style="medium"/>
      <top>
        <color indexed="63"/>
      </top>
      <bottom style="thin"/>
    </border>
    <border>
      <left style="thin"/>
      <right style="thin"/>
      <top>
        <color indexed="63"/>
      </top>
      <bottom style="thin"/>
    </border>
    <border>
      <left>
        <color indexed="63"/>
      </left>
      <right>
        <color indexed="63"/>
      </right>
      <top style="medium"/>
      <bottom style="thin"/>
    </border>
    <border>
      <left style="thin"/>
      <right style="medium"/>
      <top>
        <color indexed="63"/>
      </top>
      <bottom>
        <color indexed="63"/>
      </bottom>
    </border>
    <border>
      <left style="thin"/>
      <right style="thin"/>
      <top>
        <color indexed="63"/>
      </top>
      <bottom style="medium"/>
    </border>
    <border>
      <left>
        <color indexed="63"/>
      </left>
      <right>
        <color indexed="63"/>
      </right>
      <top>
        <color indexed="63"/>
      </top>
      <bottom style="medium">
        <color indexed="10"/>
      </bottom>
    </border>
    <border>
      <left>
        <color indexed="63"/>
      </left>
      <right style="thin"/>
      <top>
        <color indexed="63"/>
      </top>
      <bottom style="medium">
        <color indexed="10"/>
      </bottom>
    </border>
    <border diagonalUp="1">
      <left>
        <color indexed="63"/>
      </left>
      <right>
        <color indexed="63"/>
      </right>
      <top>
        <color indexed="63"/>
      </top>
      <bottom>
        <color indexed="63"/>
      </bottom>
      <diagonal style="medium"/>
    </border>
    <border diagonalDown="1">
      <left>
        <color indexed="63"/>
      </left>
      <right>
        <color indexed="63"/>
      </right>
      <top>
        <color indexed="63"/>
      </top>
      <bottom>
        <color indexed="63"/>
      </bottom>
      <diagonal style="medium"/>
    </border>
    <border>
      <left>
        <color indexed="63"/>
      </left>
      <right style="thin"/>
      <top style="medium">
        <color indexed="10"/>
      </top>
      <bottom style="medium"/>
    </border>
    <border>
      <left style="thin"/>
      <right>
        <color indexed="63"/>
      </right>
      <top style="medium">
        <color indexed="10"/>
      </top>
      <bottom style="medium"/>
    </border>
    <border>
      <left>
        <color indexed="63"/>
      </left>
      <right style="medium"/>
      <top style="medium"/>
      <bottom style="medium">
        <color indexed="10"/>
      </bottom>
    </border>
    <border>
      <left>
        <color indexed="63"/>
      </left>
      <right style="medium"/>
      <top style="medium">
        <color indexed="10"/>
      </top>
      <bottom style="medium"/>
    </border>
    <border>
      <left>
        <color indexed="63"/>
      </left>
      <right>
        <color indexed="63"/>
      </right>
      <top style="medium">
        <color indexed="10"/>
      </top>
      <bottom style="medium"/>
    </border>
    <border>
      <left>
        <color indexed="63"/>
      </left>
      <right>
        <color indexed="63"/>
      </right>
      <top style="medium"/>
      <bottom style="medium">
        <color indexed="10"/>
      </bottom>
    </border>
    <border>
      <left style="medium"/>
      <right>
        <color indexed="63"/>
      </right>
      <top style="thin"/>
      <bottom>
        <color indexed="63"/>
      </bottom>
    </border>
    <border>
      <left>
        <color indexed="63"/>
      </left>
      <right style="dashDot"/>
      <top>
        <color indexed="63"/>
      </top>
      <bottom>
        <color indexed="63"/>
      </bottom>
    </border>
    <border>
      <left>
        <color indexed="63"/>
      </left>
      <right>
        <color indexed="63"/>
      </right>
      <top>
        <color indexed="63"/>
      </top>
      <bottom style="dashed"/>
    </border>
    <border>
      <left>
        <color indexed="63"/>
      </left>
      <right>
        <color indexed="63"/>
      </right>
      <top>
        <color indexed="63"/>
      </top>
      <bottom style="dotted"/>
    </border>
    <border>
      <left>
        <color indexed="63"/>
      </left>
      <right style="dashDot"/>
      <top>
        <color indexed="63"/>
      </top>
      <bottom style="medium"/>
    </border>
    <border>
      <left>
        <color indexed="63"/>
      </left>
      <right>
        <color indexed="63"/>
      </right>
      <top style="thin"/>
      <bottom style="medium"/>
    </border>
    <border>
      <left style="dashDot"/>
      <right>
        <color indexed="63"/>
      </right>
      <top>
        <color indexed="63"/>
      </top>
      <bottom>
        <color indexed="63"/>
      </bottom>
    </border>
    <border>
      <left style="dotted"/>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dashDot"/>
      <top>
        <color indexed="63"/>
      </top>
      <bottom style="medium"/>
    </border>
    <border>
      <left style="dashDot"/>
      <right style="medium"/>
      <top>
        <color indexed="63"/>
      </top>
      <bottom>
        <color indexed="63"/>
      </bottom>
    </border>
    <border>
      <left style="dashDot"/>
      <right style="medium"/>
      <top>
        <color indexed="63"/>
      </top>
      <bottom style="medium"/>
    </border>
    <border>
      <left style="medium"/>
      <right style="thin"/>
      <top style="medium"/>
      <bottom style="thin"/>
    </border>
    <border>
      <left>
        <color indexed="63"/>
      </left>
      <right style="medium"/>
      <top style="thin"/>
      <bottom style="thin"/>
    </border>
    <border>
      <left>
        <color indexed="63"/>
      </left>
      <right style="medium"/>
      <top style="thin"/>
      <bottom>
        <color indexed="63"/>
      </bottom>
    </border>
    <border>
      <left style="thin"/>
      <right>
        <color indexed="63"/>
      </right>
      <top style="thin"/>
      <bottom style="medium"/>
    </border>
    <border>
      <left>
        <color indexed="63"/>
      </left>
      <right style="dashDot"/>
      <top>
        <color indexed="63"/>
      </top>
      <bottom style="thin"/>
    </border>
    <border>
      <left>
        <color indexed="63"/>
      </left>
      <right style="dashDot"/>
      <top style="thin"/>
      <bottom style="thin"/>
    </border>
    <border>
      <left>
        <color indexed="63"/>
      </left>
      <right style="thin"/>
      <top style="medium"/>
      <bottom>
        <color indexed="63"/>
      </bottom>
    </border>
    <border>
      <left>
        <color indexed="63"/>
      </left>
      <right style="mediumDashDot"/>
      <top>
        <color indexed="63"/>
      </top>
      <bottom>
        <color indexed="63"/>
      </bottom>
    </border>
    <border>
      <left>
        <color indexed="63"/>
      </left>
      <right style="mediumDashDot"/>
      <top>
        <color indexed="63"/>
      </top>
      <bottom style="medium"/>
    </border>
    <border>
      <left>
        <color indexed="63"/>
      </left>
      <right style="mediumDashDot"/>
      <top>
        <color indexed="63"/>
      </top>
      <bottom style="dotted"/>
    </border>
    <border>
      <left>
        <color indexed="63"/>
      </left>
      <right>
        <color indexed="63"/>
      </right>
      <top style="thin"/>
      <bottom style="double"/>
    </border>
    <border diagonalDown="1">
      <left style="thin"/>
      <right>
        <color indexed="63"/>
      </right>
      <top>
        <color indexed="63"/>
      </top>
      <bottom>
        <color indexed="63"/>
      </bottom>
      <diagonal style="dashed"/>
    </border>
    <border>
      <left style="thin"/>
      <right style="medium"/>
      <top>
        <color indexed="63"/>
      </top>
      <bottom style="thin"/>
    </border>
    <border>
      <left>
        <color indexed="63"/>
      </left>
      <right style="thin"/>
      <top style="thin"/>
      <bottom style="double"/>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dotted"/>
      <top>
        <color indexed="63"/>
      </top>
      <bottom>
        <color indexed="63"/>
      </bottom>
    </border>
    <border>
      <left>
        <color indexed="63"/>
      </left>
      <right style="dotted"/>
      <top>
        <color indexed="63"/>
      </top>
      <bottom style="medium"/>
    </border>
    <border>
      <left style="dotted"/>
      <right>
        <color indexed="63"/>
      </right>
      <top>
        <color indexed="63"/>
      </top>
      <bottom style="mediu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style="dashed"/>
      <top>
        <color indexed="63"/>
      </top>
      <bottom>
        <color indexed="63"/>
      </bottom>
    </border>
    <border>
      <left style="thin"/>
      <right>
        <color indexed="63"/>
      </right>
      <top style="thin"/>
      <bottom style="dashed"/>
    </border>
    <border>
      <left>
        <color indexed="63"/>
      </left>
      <right>
        <color indexed="63"/>
      </right>
      <top style="thin"/>
      <bottom style="dashed"/>
    </border>
    <border diagonalDown="1">
      <left>
        <color indexed="63"/>
      </left>
      <right>
        <color indexed="63"/>
      </right>
      <top>
        <color indexed="63"/>
      </top>
      <bottom>
        <color indexed="63"/>
      </bottom>
      <diagonal style="dashed"/>
    </border>
    <border diagonalDown="1">
      <left>
        <color indexed="63"/>
      </left>
      <right style="thin"/>
      <top>
        <color indexed="63"/>
      </top>
      <bottom>
        <color indexed="63"/>
      </bottom>
      <diagonal style="dashed"/>
    </border>
    <border diagonalUp="1">
      <left>
        <color indexed="63"/>
      </left>
      <right style="thin"/>
      <top>
        <color indexed="63"/>
      </top>
      <bottom>
        <color indexed="63"/>
      </bottom>
      <diagonal style="dashed"/>
    </border>
    <border>
      <left style="dashed"/>
      <right>
        <color indexed="63"/>
      </right>
      <top>
        <color indexed="63"/>
      </top>
      <bottom>
        <color indexed="63"/>
      </bottom>
    </border>
    <border diagonalUp="1">
      <left>
        <color indexed="63"/>
      </left>
      <right>
        <color indexed="63"/>
      </right>
      <top>
        <color indexed="63"/>
      </top>
      <bottom>
        <color indexed="63"/>
      </bottom>
      <diagonal style="dashed"/>
    </border>
    <border diagonalUp="1">
      <left style="dashed"/>
      <right>
        <color indexed="63"/>
      </right>
      <top>
        <color indexed="63"/>
      </top>
      <bottom>
        <color indexed="63"/>
      </bottom>
      <diagonal style="dashed"/>
    </border>
    <border>
      <left style="dashed"/>
      <right style="dashed"/>
      <top style="dashed"/>
      <bottom>
        <color indexed="63"/>
      </bottom>
    </border>
    <border>
      <left style="thin"/>
      <right>
        <color indexed="63"/>
      </right>
      <top style="double"/>
      <bottom style="thin"/>
    </border>
    <border>
      <left style="thin"/>
      <right>
        <color indexed="63"/>
      </right>
      <top style="medium"/>
      <bottom>
        <color indexed="63"/>
      </bottom>
    </border>
    <border>
      <left>
        <color indexed="63"/>
      </left>
      <right>
        <color indexed="63"/>
      </right>
      <top style="dashed"/>
      <bottom>
        <color indexed="63"/>
      </bottom>
    </border>
    <border>
      <left style="medium"/>
      <right>
        <color indexed="63"/>
      </right>
      <top style="medium"/>
      <bottom style="thin"/>
    </border>
    <border>
      <left>
        <color indexed="63"/>
      </left>
      <right>
        <color indexed="63"/>
      </right>
      <top style="double"/>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dashed"/>
      <top style="thin"/>
      <bottom>
        <color indexed="63"/>
      </bottom>
    </border>
    <border>
      <left style="thin"/>
      <right style="medium"/>
      <top style="medium"/>
      <bottom>
        <color indexed="63"/>
      </bottom>
    </border>
    <border>
      <left>
        <color indexed="63"/>
      </left>
      <right style="dashDot"/>
      <top style="medium"/>
      <bottom style="dotted"/>
    </border>
    <border>
      <left style="dashDot"/>
      <right style="thin"/>
      <top style="medium"/>
      <bottom style="dotted"/>
    </border>
    <border>
      <left>
        <color indexed="63"/>
      </left>
      <right>
        <color indexed="63"/>
      </right>
      <top style="dotted"/>
      <bottom>
        <color indexed="63"/>
      </bottom>
    </border>
    <border>
      <left>
        <color indexed="63"/>
      </left>
      <right>
        <color indexed="63"/>
      </right>
      <top>
        <color indexed="63"/>
      </top>
      <bottom style="mediumDashed"/>
    </border>
    <border>
      <left>
        <color indexed="63"/>
      </left>
      <right style="medium"/>
      <top style="medium"/>
      <bottom style="mediumDashed"/>
    </border>
    <border>
      <left style="medium"/>
      <right>
        <color indexed="63"/>
      </right>
      <top>
        <color indexed="63"/>
      </top>
      <bottom style="mediumDashed"/>
    </border>
    <border>
      <left>
        <color indexed="63"/>
      </left>
      <right style="medium"/>
      <top>
        <color indexed="63"/>
      </top>
      <bottom style="mediumDashed"/>
    </border>
    <border>
      <left style="medium"/>
      <right style="medium"/>
      <top style="medium"/>
      <bottom>
        <color indexed="63"/>
      </bottom>
    </border>
    <border>
      <left style="thin"/>
      <right style="dotted"/>
      <top style="thin"/>
      <bottom style="thin"/>
    </border>
    <border>
      <left style="dotted"/>
      <right>
        <color indexed="63"/>
      </right>
      <top style="thin"/>
      <bottom style="thin"/>
    </border>
    <border>
      <left style="dotted"/>
      <right style="dotted"/>
      <top style="thin"/>
      <bottom style="thin"/>
    </border>
    <border>
      <left style="medium"/>
      <right style="thin"/>
      <top>
        <color indexed="63"/>
      </top>
      <bottom>
        <color indexed="63"/>
      </bottom>
    </border>
    <border>
      <left>
        <color indexed="63"/>
      </left>
      <right style="medium"/>
      <top>
        <color indexed="63"/>
      </top>
      <bottom style="dotted"/>
    </border>
    <border>
      <left>
        <color indexed="63"/>
      </left>
      <right style="thin"/>
      <top>
        <color indexed="63"/>
      </top>
      <bottom style="dotted"/>
    </border>
    <border>
      <left style="dotted"/>
      <right>
        <color indexed="63"/>
      </right>
      <top>
        <color indexed="63"/>
      </top>
      <bottom style="dashed"/>
    </border>
    <border>
      <left style="dashed"/>
      <right>
        <color indexed="63"/>
      </right>
      <top>
        <color indexed="63"/>
      </top>
      <bottom style="thin"/>
    </border>
    <border>
      <left style="dashed"/>
      <right style="dashed"/>
      <top>
        <color indexed="63"/>
      </top>
      <bottom>
        <color indexed="63"/>
      </bottom>
    </border>
    <border>
      <left style="medium"/>
      <right>
        <color indexed="63"/>
      </right>
      <top style="thin"/>
      <bottom style="thin"/>
    </border>
    <border>
      <left>
        <color indexed="63"/>
      </left>
      <right style="medium"/>
      <top style="medium"/>
      <bottom style="thin"/>
    </border>
    <border>
      <left>
        <color indexed="63"/>
      </left>
      <right style="dotted"/>
      <top style="thin"/>
      <bottom style="thin"/>
    </border>
    <border>
      <left style="dotted"/>
      <right style="thin"/>
      <top style="thin"/>
      <bottom style="thin"/>
    </border>
    <border>
      <left style="dotted"/>
      <right>
        <color indexed="63"/>
      </right>
      <top style="thin"/>
      <bottom>
        <color indexed="63"/>
      </bottom>
    </border>
    <border>
      <left style="dotted"/>
      <right style="dotted"/>
      <top style="thin"/>
      <bottom style="dotted"/>
    </border>
    <border>
      <left style="dotted"/>
      <right style="medium"/>
      <top>
        <color indexed="63"/>
      </top>
      <bottom>
        <color indexed="63"/>
      </bottom>
    </border>
    <border>
      <left>
        <color indexed="63"/>
      </left>
      <right style="dotted"/>
      <top style="thin"/>
      <bottom style="dotted"/>
    </border>
    <border>
      <left style="dotted"/>
      <right style="dotted"/>
      <top style="thin"/>
      <bottom style="medium"/>
    </border>
    <border>
      <left style="thin"/>
      <right>
        <color indexed="63"/>
      </right>
      <top style="medium"/>
      <bottom style="thin"/>
    </border>
    <border>
      <left>
        <color indexed="63"/>
      </left>
      <right style="medium"/>
      <top style="medium">
        <color indexed="10"/>
      </top>
      <bottom>
        <color indexed="63"/>
      </bottom>
    </border>
    <border>
      <left>
        <color indexed="63"/>
      </left>
      <right>
        <color indexed="63"/>
      </right>
      <top style="medium">
        <color indexed="10"/>
      </top>
      <bottom>
        <color indexed="63"/>
      </bottom>
    </border>
    <border>
      <left>
        <color indexed="63"/>
      </left>
      <right style="thin"/>
      <top style="medium">
        <color indexed="10"/>
      </top>
      <bottom>
        <color indexed="63"/>
      </bottom>
    </border>
    <border>
      <left style="thin"/>
      <right>
        <color indexed="63"/>
      </right>
      <top style="medium">
        <color indexed="10"/>
      </top>
      <bottom>
        <color indexed="63"/>
      </bottom>
    </border>
    <border>
      <left style="dotted"/>
      <right style="thin"/>
      <top>
        <color indexed="63"/>
      </top>
      <bottom style="thin"/>
    </border>
    <border>
      <left>
        <color indexed="63"/>
      </left>
      <right style="thin"/>
      <top style="medium"/>
      <bottom style="thin"/>
    </border>
    <border>
      <left style="thin"/>
      <right style="medium"/>
      <top style="thin"/>
      <bottom>
        <color indexed="63"/>
      </bottom>
    </border>
    <border>
      <left style="dotted"/>
      <right>
        <color indexed="63"/>
      </right>
      <top>
        <color indexed="63"/>
      </top>
      <bottom style="thin"/>
    </border>
    <border>
      <left>
        <color indexed="63"/>
      </left>
      <right style="dashDot"/>
      <top style="thin"/>
      <bottom style="medium"/>
    </border>
    <border>
      <left style="thin"/>
      <right>
        <color indexed="63"/>
      </right>
      <top>
        <color indexed="63"/>
      </top>
      <bottom style="dashed"/>
    </border>
    <border>
      <left style="thin"/>
      <right>
        <color indexed="63"/>
      </right>
      <top>
        <color indexed="63"/>
      </top>
      <bottom style="dotted"/>
    </border>
    <border>
      <left style="medium"/>
      <right style="medium"/>
      <top>
        <color indexed="63"/>
      </top>
      <bottom style="thin"/>
    </border>
    <border>
      <left>
        <color indexed="63"/>
      </left>
      <right style="medium"/>
      <top style="dotted"/>
      <bottom style="dotted"/>
    </border>
    <border>
      <left style="thin"/>
      <right>
        <color indexed="63"/>
      </right>
      <top style="medium"/>
      <bottom style="dotted"/>
    </border>
    <border>
      <left style="thin"/>
      <right style="dotted"/>
      <top>
        <color indexed="63"/>
      </top>
      <bottom>
        <color indexed="63"/>
      </bottom>
    </border>
    <border>
      <left>
        <color indexed="63"/>
      </left>
      <right>
        <color indexed="63"/>
      </right>
      <top style="dotted"/>
      <bottom style="thin"/>
    </border>
    <border>
      <left style="thin"/>
      <right style="thin"/>
      <top style="thin"/>
      <bottom style="double"/>
    </border>
    <border>
      <left style="thin"/>
      <right style="medium"/>
      <top style="thin"/>
      <bottom style="double"/>
    </border>
    <border>
      <left style="thin"/>
      <right style="thin"/>
      <top style="double"/>
      <bottom style="thin"/>
    </border>
    <border>
      <left>
        <color indexed="63"/>
      </left>
      <right style="dotted"/>
      <top>
        <color indexed="63"/>
      </top>
      <bottom style="dotted"/>
    </border>
    <border>
      <left style="dotted"/>
      <right style="dotted"/>
      <top>
        <color indexed="63"/>
      </top>
      <bottom style="dotted"/>
    </border>
    <border>
      <left>
        <color indexed="63"/>
      </left>
      <right style="dotted"/>
      <top>
        <color indexed="63"/>
      </top>
      <bottom style="thin"/>
    </border>
    <border>
      <left style="dotted"/>
      <right style="dotted"/>
      <top>
        <color indexed="63"/>
      </top>
      <bottom style="thin"/>
    </border>
    <border>
      <left>
        <color indexed="63"/>
      </left>
      <right style="dotted"/>
      <top style="dotted"/>
      <bottom style="dotted"/>
    </border>
    <border>
      <left>
        <color indexed="63"/>
      </left>
      <right>
        <color indexed="63"/>
      </right>
      <top style="dotted"/>
      <bottom style="dotted"/>
    </border>
    <border>
      <left style="dotted"/>
      <right>
        <color indexed="63"/>
      </right>
      <top style="dotted"/>
      <bottom style="dotted"/>
    </border>
    <border>
      <left style="thin"/>
      <right style="thin"/>
      <top style="thin"/>
      <bottom style="medium"/>
    </border>
    <border>
      <left style="dotted"/>
      <right>
        <color indexed="63"/>
      </right>
      <top style="double"/>
      <bottom style="dotted"/>
    </border>
    <border>
      <left>
        <color indexed="63"/>
      </left>
      <right>
        <color indexed="63"/>
      </right>
      <top style="double"/>
      <bottom style="dotted"/>
    </border>
    <border>
      <left>
        <color indexed="63"/>
      </left>
      <right style="dotted"/>
      <top style="double"/>
      <bottom style="dotted"/>
    </border>
    <border>
      <left>
        <color indexed="63"/>
      </left>
      <right style="dashed"/>
      <top>
        <color indexed="63"/>
      </top>
      <bottom style="thin"/>
    </border>
    <border>
      <left style="thin"/>
      <right>
        <color indexed="63"/>
      </right>
      <top style="dashed"/>
      <bottom>
        <color indexed="63"/>
      </bottom>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ashed"/>
      <top>
        <color indexed="63"/>
      </top>
      <bottom style="dashed"/>
    </border>
    <border>
      <left style="dotted"/>
      <right>
        <color indexed="63"/>
      </right>
      <top>
        <color indexed="63"/>
      </top>
      <bottom style="dotted"/>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
      <left style="dotted"/>
      <right>
        <color indexed="63"/>
      </right>
      <top style="dotted"/>
      <bottom style="thin"/>
    </border>
    <border>
      <left>
        <color indexed="63"/>
      </left>
      <right style="thin"/>
      <top style="dotted"/>
      <bottom style="dotted"/>
    </border>
    <border>
      <left>
        <color indexed="63"/>
      </left>
      <right style="dashed"/>
      <top style="dotted"/>
      <bottom style="dotted"/>
    </border>
    <border>
      <left>
        <color indexed="63"/>
      </left>
      <right style="dashed"/>
      <top style="dashed"/>
      <bottom>
        <color indexed="63"/>
      </bottom>
    </border>
    <border>
      <left style="dotted"/>
      <right style="dotted"/>
      <top style="dashed"/>
      <bottom>
        <color indexed="63"/>
      </bottom>
    </border>
    <border>
      <left style="dotted"/>
      <right style="dotted"/>
      <top>
        <color indexed="63"/>
      </top>
      <bottom>
        <color indexed="63"/>
      </bottom>
    </border>
    <border>
      <left style="dotted"/>
      <right style="dotted"/>
      <top style="dotted"/>
      <bottom>
        <color indexed="63"/>
      </bottom>
    </border>
    <border>
      <left style="dotted"/>
      <right style="dotted"/>
      <top>
        <color indexed="63"/>
      </top>
      <bottom style="dashed"/>
    </border>
    <border>
      <left style="dotted"/>
      <right style="thin"/>
      <top style="dotted"/>
      <bottom>
        <color indexed="63"/>
      </bottom>
    </border>
    <border>
      <left style="dotted"/>
      <right style="thin"/>
      <top>
        <color indexed="63"/>
      </top>
      <bottom>
        <color indexed="63"/>
      </bottom>
    </border>
    <border>
      <left style="dotted"/>
      <right style="thin"/>
      <top>
        <color indexed="63"/>
      </top>
      <bottom style="dotted"/>
    </border>
    <border>
      <left style="dashed"/>
      <right>
        <color indexed="63"/>
      </right>
      <top style="dotted"/>
      <bottom style="dashed"/>
    </border>
    <border>
      <left>
        <color indexed="63"/>
      </left>
      <right>
        <color indexed="63"/>
      </right>
      <top style="dotted"/>
      <bottom style="dashed"/>
    </border>
    <border>
      <left>
        <color indexed="63"/>
      </left>
      <right style="thin"/>
      <top style="dotted"/>
      <bottom style="dashed"/>
    </border>
    <border>
      <left style="dotted"/>
      <right style="dashed"/>
      <top style="dotted"/>
      <bottom>
        <color indexed="63"/>
      </bottom>
    </border>
    <border>
      <left style="dotted"/>
      <right style="dashed"/>
      <top>
        <color indexed="63"/>
      </top>
      <bottom>
        <color indexed="63"/>
      </bottom>
    </border>
    <border>
      <left style="dotted"/>
      <right style="dashed"/>
      <top>
        <color indexed="63"/>
      </top>
      <bottom style="dotted"/>
    </border>
    <border>
      <left style="dashed"/>
      <right>
        <color indexed="63"/>
      </right>
      <top style="dotted"/>
      <bottom style="dotted"/>
    </border>
    <border>
      <left style="medium"/>
      <right>
        <color indexed="63"/>
      </right>
      <top style="dotted"/>
      <bottom style="dotted"/>
    </border>
    <border>
      <left>
        <color indexed="63"/>
      </left>
      <right style="dotted"/>
      <top style="dotted"/>
      <bottom style="thin"/>
    </border>
    <border>
      <left style="dotted"/>
      <right>
        <color indexed="63"/>
      </right>
      <top style="dotted"/>
      <bottom>
        <color indexed="63"/>
      </bottom>
    </border>
    <border>
      <left>
        <color indexed="63"/>
      </left>
      <right style="dotted"/>
      <top style="dotted"/>
      <bottom>
        <color indexed="63"/>
      </bottom>
    </border>
    <border>
      <left style="dashed"/>
      <right>
        <color indexed="63"/>
      </right>
      <top style="dashed"/>
      <bottom>
        <color indexed="63"/>
      </bottom>
    </border>
    <border>
      <left style="thin"/>
      <right>
        <color indexed="63"/>
      </right>
      <top style="dotted"/>
      <bottom style="thin"/>
    </border>
    <border>
      <left>
        <color indexed="63"/>
      </left>
      <right style="thin"/>
      <top style="dotted"/>
      <bottom style="thin"/>
    </border>
    <border>
      <left style="dashed"/>
      <right style="dashed"/>
      <top>
        <color indexed="63"/>
      </top>
      <bottom style="dashed"/>
    </border>
    <border>
      <left>
        <color indexed="63"/>
      </left>
      <right style="dashed"/>
      <top style="dotted"/>
      <bottom style="dashed"/>
    </border>
    <border>
      <left style="dotted"/>
      <right>
        <color indexed="63"/>
      </right>
      <top style="dashed"/>
      <bottom style="dashed"/>
    </border>
    <border>
      <left>
        <color indexed="63"/>
      </left>
      <right>
        <color indexed="63"/>
      </right>
      <top style="dashed"/>
      <bottom style="dashed"/>
    </border>
    <border>
      <left style="thin"/>
      <right>
        <color indexed="63"/>
      </right>
      <top style="dashed"/>
      <bottom style="dashed"/>
    </border>
    <border>
      <left>
        <color indexed="63"/>
      </left>
      <right style="thin"/>
      <top style="dashed"/>
      <bottom style="dashed"/>
    </border>
    <border>
      <left style="dashed"/>
      <right>
        <color indexed="63"/>
      </right>
      <top style="dashed"/>
      <bottom style="dashed"/>
    </border>
    <border>
      <left>
        <color indexed="63"/>
      </left>
      <right style="dashed"/>
      <top style="dashed"/>
      <bottom style="dashed"/>
    </border>
    <border>
      <left>
        <color indexed="63"/>
      </left>
      <right style="dotted"/>
      <top style="thin"/>
      <bottom>
        <color indexed="63"/>
      </bottom>
    </border>
    <border>
      <left>
        <color indexed="63"/>
      </left>
      <right style="dotted"/>
      <top>
        <color indexed="63"/>
      </top>
      <bottom style="dashed"/>
    </border>
    <border>
      <left style="dashed"/>
      <right>
        <color indexed="63"/>
      </right>
      <top style="thin"/>
      <bottom style="thin"/>
    </border>
    <border>
      <left style="dashed"/>
      <right>
        <color indexed="63"/>
      </right>
      <top>
        <color indexed="63"/>
      </top>
      <bottom style="dashed"/>
    </border>
    <border>
      <left style="dashed"/>
      <right style="dashed"/>
      <top>
        <color indexed="63"/>
      </top>
      <bottom style="medium"/>
    </border>
    <border>
      <left style="dashed"/>
      <right style="dashed"/>
      <top style="dotted"/>
      <bottom>
        <color indexed="63"/>
      </bottom>
    </border>
    <border>
      <left style="dashed"/>
      <right style="dashed"/>
      <top>
        <color indexed="63"/>
      </top>
      <bottom style="dotted"/>
    </border>
    <border>
      <left style="thin"/>
      <right>
        <color indexed="63"/>
      </right>
      <top>
        <color indexed="63"/>
      </top>
      <bottom style="double"/>
    </border>
    <border>
      <left>
        <color indexed="63"/>
      </left>
      <right>
        <color indexed="63"/>
      </right>
      <top>
        <color indexed="63"/>
      </top>
      <bottom style="double"/>
    </border>
    <border>
      <left style="dotted"/>
      <right>
        <color indexed="63"/>
      </right>
      <top style="dotted"/>
      <bottom style="dashed"/>
    </border>
    <border>
      <left>
        <color indexed="63"/>
      </left>
      <right style="dotted"/>
      <top style="dotted"/>
      <bottom style="dashed"/>
    </border>
    <border>
      <left>
        <color indexed="63"/>
      </left>
      <right style="medium"/>
      <top style="thin"/>
      <bottom style="double"/>
    </border>
    <border>
      <left style="thin"/>
      <right style="medium"/>
      <top>
        <color indexed="63"/>
      </top>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style="medium"/>
      <right>
        <color indexed="63"/>
      </right>
      <top>
        <color indexed="63"/>
      </top>
      <bottom style="double"/>
    </border>
    <border>
      <left>
        <color indexed="63"/>
      </left>
      <right style="dotted"/>
      <top style="thin"/>
      <bottom style="medium"/>
    </border>
    <border>
      <left style="medium"/>
      <right style="thin"/>
      <top style="thin"/>
      <bottom>
        <color indexed="63"/>
      </bottom>
    </border>
    <border>
      <left style="medium"/>
      <right style="thin"/>
      <top>
        <color indexed="63"/>
      </top>
      <bottom style="medium"/>
    </border>
    <border>
      <left>
        <color indexed="63"/>
      </left>
      <right style="hair"/>
      <top>
        <color indexed="63"/>
      </top>
      <bottom style="thin"/>
    </border>
    <border>
      <left>
        <color indexed="63"/>
      </left>
      <right style="hair"/>
      <top>
        <color indexed="63"/>
      </top>
      <bottom>
        <color indexed="63"/>
      </bottom>
    </border>
    <border>
      <left>
        <color indexed="63"/>
      </left>
      <right style="hair"/>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2481">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3" fillId="0" borderId="0" xfId="0" applyFont="1" applyBorder="1" applyAlignment="1">
      <alignment horizontal="center" vertical="center"/>
    </xf>
    <xf numFmtId="0" fontId="12" fillId="0" borderId="0" xfId="0" applyFont="1" applyBorder="1" applyAlignment="1">
      <alignment vertical="center"/>
    </xf>
    <xf numFmtId="0" fontId="14" fillId="0" borderId="0" xfId="0" applyFont="1" applyAlignment="1">
      <alignment vertical="center"/>
    </xf>
    <xf numFmtId="0" fontId="15"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right" vertical="center"/>
    </xf>
    <xf numFmtId="0" fontId="9" fillId="0" borderId="0" xfId="0" applyFont="1" applyAlignment="1">
      <alignment vertical="center"/>
    </xf>
    <xf numFmtId="0" fontId="14" fillId="0" borderId="5" xfId="0" applyFont="1" applyBorder="1" applyAlignment="1">
      <alignment vertical="center"/>
    </xf>
    <xf numFmtId="0" fontId="14" fillId="0" borderId="8" xfId="0" applyFont="1" applyBorder="1" applyAlignment="1">
      <alignment vertical="center"/>
    </xf>
    <xf numFmtId="0" fontId="14" fillId="0" borderId="2" xfId="0" applyFont="1" applyBorder="1" applyAlignment="1">
      <alignment vertical="center"/>
    </xf>
    <xf numFmtId="0" fontId="14" fillId="0" borderId="6" xfId="0" applyFont="1" applyBorder="1" applyAlignment="1">
      <alignment vertical="center"/>
    </xf>
    <xf numFmtId="0" fontId="14" fillId="0" borderId="4" xfId="0" applyFont="1" applyBorder="1" applyAlignment="1">
      <alignment vertical="center"/>
    </xf>
    <xf numFmtId="0" fontId="0" fillId="0" borderId="0" xfId="0"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vertical="center"/>
    </xf>
    <xf numFmtId="0" fontId="14"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10" xfId="0" applyFont="1" applyBorder="1" applyAlignment="1">
      <alignment horizontal="distributed" vertical="center"/>
    </xf>
    <xf numFmtId="0" fontId="14" fillId="0" borderId="0" xfId="0" applyFont="1" applyBorder="1" applyAlignment="1">
      <alignment horizontal="center" vertical="center"/>
    </xf>
    <xf numFmtId="0" fontId="14" fillId="0" borderId="12" xfId="0" applyFont="1" applyBorder="1" applyAlignment="1">
      <alignment vertical="center"/>
    </xf>
    <xf numFmtId="0" fontId="14" fillId="0" borderId="11"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6" xfId="0" applyFont="1" applyBorder="1" applyAlignment="1">
      <alignment horizontal="center" vertical="center" textRotation="255"/>
    </xf>
    <xf numFmtId="0" fontId="14" fillId="0" borderId="15" xfId="0" applyFont="1" applyBorder="1" applyAlignment="1">
      <alignment horizontal="center" vertical="center" textRotation="255"/>
    </xf>
    <xf numFmtId="0" fontId="14" fillId="0" borderId="16" xfId="0" applyFont="1" applyBorder="1" applyAlignment="1">
      <alignment vertical="center"/>
    </xf>
    <xf numFmtId="0" fontId="14" fillId="0" borderId="15" xfId="0" applyFont="1" applyBorder="1" applyAlignment="1">
      <alignment vertical="center"/>
    </xf>
    <xf numFmtId="0" fontId="0" fillId="0" borderId="0" xfId="0" applyAlignment="1">
      <alignment horizontal="center" vertical="center"/>
    </xf>
    <xf numFmtId="0" fontId="14" fillId="0" borderId="9" xfId="0" applyFont="1"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4" fillId="0" borderId="18" xfId="0" applyFont="1" applyBorder="1" applyAlignment="1">
      <alignment vertical="center"/>
    </xf>
    <xf numFmtId="0" fontId="14" fillId="0" borderId="19"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15" xfId="0" applyFont="1" applyBorder="1" applyAlignment="1">
      <alignment horizontal="center" vertical="center"/>
    </xf>
    <xf numFmtId="0" fontId="14" fillId="0" borderId="0" xfId="0" applyFont="1" applyFill="1" applyBorder="1" applyAlignment="1">
      <alignment vertical="center"/>
    </xf>
    <xf numFmtId="0" fontId="14" fillId="0" borderId="10" xfId="0" applyFont="1" applyFill="1" applyBorder="1" applyAlignment="1">
      <alignment vertical="center"/>
    </xf>
    <xf numFmtId="0" fontId="14" fillId="0" borderId="6" xfId="0" applyFont="1" applyBorder="1" applyAlignment="1">
      <alignment vertical="center"/>
    </xf>
    <xf numFmtId="0" fontId="14" fillId="0" borderId="15" xfId="0" applyFont="1" applyBorder="1" applyAlignment="1">
      <alignment vertical="center"/>
    </xf>
    <xf numFmtId="0" fontId="14" fillId="0" borderId="0" xfId="0" applyFont="1" applyBorder="1" applyAlignment="1">
      <alignment vertical="center"/>
    </xf>
    <xf numFmtId="0" fontId="14" fillId="0" borderId="16" xfId="0" applyFont="1" applyBorder="1" applyAlignment="1">
      <alignment vertical="center"/>
    </xf>
    <xf numFmtId="0" fontId="14" fillId="0" borderId="10" xfId="0" applyFont="1" applyBorder="1" applyAlignment="1">
      <alignment vertical="center"/>
    </xf>
    <xf numFmtId="0" fontId="14" fillId="0" borderId="17" xfId="0" applyFont="1" applyBorder="1" applyAlignment="1">
      <alignment vertical="center"/>
    </xf>
    <xf numFmtId="0" fontId="14" fillId="0" borderId="0" xfId="0" applyFont="1" applyAlignment="1">
      <alignment vertical="center"/>
    </xf>
    <xf numFmtId="0" fontId="14" fillId="0" borderId="16" xfId="0" applyFont="1" applyBorder="1" applyAlignment="1">
      <alignment horizontal="center" vertical="center" textRotation="255"/>
    </xf>
    <xf numFmtId="0" fontId="14" fillId="0" borderId="9" xfId="0" applyFont="1" applyBorder="1" applyAlignment="1">
      <alignment vertical="center"/>
    </xf>
    <xf numFmtId="0" fontId="14" fillId="0" borderId="21" xfId="0" applyFont="1" applyBorder="1" applyAlignment="1">
      <alignment horizontal="center" vertical="center" shrinkToFit="1"/>
    </xf>
    <xf numFmtId="0" fontId="14" fillId="0" borderId="11" xfId="0" applyFont="1" applyBorder="1" applyAlignment="1">
      <alignment vertical="center"/>
    </xf>
    <xf numFmtId="0" fontId="14" fillId="0" borderId="13" xfId="0" applyFont="1" applyBorder="1" applyAlignment="1">
      <alignment vertical="center"/>
    </xf>
    <xf numFmtId="0" fontId="14" fillId="0" borderId="12"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17" xfId="0" applyFont="1" applyBorder="1" applyAlignment="1">
      <alignment vertical="center"/>
    </xf>
    <xf numFmtId="0" fontId="0" fillId="0" borderId="15" xfId="0" applyBorder="1" applyAlignment="1">
      <alignment vertical="center"/>
    </xf>
    <xf numFmtId="0" fontId="14" fillId="0" borderId="23" xfId="0" applyFont="1" applyBorder="1" applyAlignment="1">
      <alignment horizontal="center" vertical="center" shrinkToFit="1"/>
    </xf>
    <xf numFmtId="0" fontId="14" fillId="0" borderId="19" xfId="0" applyFont="1" applyBorder="1" applyAlignment="1">
      <alignment horizontal="center" vertical="center"/>
    </xf>
    <xf numFmtId="0" fontId="18" fillId="0" borderId="0" xfId="0" applyFont="1" applyAlignment="1">
      <alignment vertical="center"/>
    </xf>
    <xf numFmtId="0" fontId="18" fillId="0" borderId="0" xfId="0" applyFont="1" applyBorder="1" applyAlignment="1">
      <alignment vertical="center"/>
    </xf>
    <xf numFmtId="0" fontId="0" fillId="0" borderId="10" xfId="0" applyBorder="1" applyAlignment="1">
      <alignment vertical="center"/>
    </xf>
    <xf numFmtId="0" fontId="14" fillId="0" borderId="0" xfId="0" applyFont="1" applyBorder="1" applyAlignment="1">
      <alignment vertical="center" wrapText="1"/>
    </xf>
    <xf numFmtId="0" fontId="0" fillId="0" borderId="6" xfId="0" applyBorder="1" applyAlignment="1">
      <alignment vertical="center"/>
    </xf>
    <xf numFmtId="0" fontId="9" fillId="0" borderId="0" xfId="0" applyFont="1" applyBorder="1" applyAlignment="1">
      <alignment vertical="center"/>
    </xf>
    <xf numFmtId="0" fontId="14" fillId="0" borderId="0" xfId="0" applyFont="1" applyBorder="1" applyAlignment="1">
      <alignment horizontal="center" vertical="center" textRotation="255"/>
    </xf>
    <xf numFmtId="0" fontId="14" fillId="0" borderId="24" xfId="0" applyFont="1" applyBorder="1" applyAlignment="1">
      <alignment vertical="center"/>
    </xf>
    <xf numFmtId="0" fontId="14" fillId="0" borderId="1" xfId="0" applyFont="1" applyBorder="1" applyAlignment="1">
      <alignment vertical="center"/>
    </xf>
    <xf numFmtId="0" fontId="0" fillId="0" borderId="11" xfId="0" applyBorder="1" applyAlignment="1">
      <alignment vertical="center"/>
    </xf>
    <xf numFmtId="0" fontId="14" fillId="0" borderId="25" xfId="0" applyFont="1" applyBorder="1" applyAlignment="1">
      <alignment vertical="center"/>
    </xf>
    <xf numFmtId="0" fontId="14" fillId="0" borderId="26"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14" fillId="2" borderId="14" xfId="0" applyFont="1" applyFill="1" applyBorder="1" applyAlignment="1">
      <alignment vertical="center"/>
    </xf>
    <xf numFmtId="0" fontId="14" fillId="2" borderId="17" xfId="0" applyFont="1" applyFill="1" applyBorder="1" applyAlignment="1">
      <alignment vertical="center"/>
    </xf>
    <xf numFmtId="0" fontId="14" fillId="0" borderId="17" xfId="0" applyFont="1" applyFill="1" applyBorder="1" applyAlignment="1">
      <alignment vertical="center"/>
    </xf>
    <xf numFmtId="0" fontId="14" fillId="0" borderId="14" xfId="0" applyFont="1" applyFill="1" applyBorder="1" applyAlignment="1">
      <alignment vertical="center"/>
    </xf>
    <xf numFmtId="0" fontId="14" fillId="0" borderId="0" xfId="0" applyFont="1" applyFill="1" applyAlignment="1">
      <alignment vertical="center"/>
    </xf>
    <xf numFmtId="0" fontId="14" fillId="0" borderId="29" xfId="0" applyFont="1" applyBorder="1" applyAlignment="1">
      <alignment vertical="center"/>
    </xf>
    <xf numFmtId="0" fontId="14" fillId="0" borderId="3" xfId="0" applyFont="1" applyBorder="1" applyAlignment="1">
      <alignment vertical="center"/>
    </xf>
    <xf numFmtId="0" fontId="14" fillId="0" borderId="30" xfId="0" applyFont="1" applyBorder="1" applyAlignment="1">
      <alignment vertical="center"/>
    </xf>
    <xf numFmtId="0" fontId="14" fillId="0" borderId="31" xfId="0" applyFont="1" applyBorder="1" applyAlignment="1">
      <alignment vertical="center"/>
    </xf>
    <xf numFmtId="0" fontId="0" fillId="0" borderId="2" xfId="0" applyBorder="1" applyAlignment="1">
      <alignment vertical="center"/>
    </xf>
    <xf numFmtId="0" fontId="18" fillId="0" borderId="19" xfId="0" applyFont="1" applyBorder="1" applyAlignment="1">
      <alignment vertical="center" shrinkToFit="1"/>
    </xf>
    <xf numFmtId="0" fontId="14" fillId="2" borderId="9" xfId="0" applyFont="1" applyFill="1" applyBorder="1" applyAlignment="1">
      <alignment vertical="center"/>
    </xf>
    <xf numFmtId="0" fontId="14" fillId="2" borderId="1" xfId="0" applyFont="1" applyFill="1" applyBorder="1" applyAlignment="1">
      <alignment vertical="center"/>
    </xf>
    <xf numFmtId="0" fontId="14" fillId="0" borderId="13" xfId="0" applyFont="1" applyFill="1" applyBorder="1" applyAlignment="1">
      <alignment vertical="center"/>
    </xf>
    <xf numFmtId="0" fontId="14" fillId="0" borderId="9" xfId="0" applyFont="1" applyFill="1" applyBorder="1" applyAlignment="1">
      <alignment vertical="center"/>
    </xf>
    <xf numFmtId="0" fontId="14" fillId="0" borderId="15" xfId="0" applyFont="1" applyFill="1" applyBorder="1" applyAlignment="1">
      <alignment vertical="center"/>
    </xf>
    <xf numFmtId="0" fontId="14" fillId="0" borderId="0" xfId="0" applyFont="1" applyFill="1" applyBorder="1" applyAlignment="1">
      <alignment horizontal="center" vertical="center"/>
    </xf>
    <xf numFmtId="0" fontId="14" fillId="0" borderId="1" xfId="0" applyFont="1" applyFill="1" applyBorder="1" applyAlignment="1">
      <alignment vertical="center"/>
    </xf>
    <xf numFmtId="0" fontId="14" fillId="0" borderId="11" xfId="0" applyFont="1" applyFill="1" applyBorder="1" applyAlignment="1">
      <alignment vertical="center"/>
    </xf>
    <xf numFmtId="0" fontId="14" fillId="0" borderId="23" xfId="0" applyFont="1" applyBorder="1" applyAlignment="1">
      <alignment vertical="center"/>
    </xf>
    <xf numFmtId="0" fontId="0" fillId="0" borderId="6" xfId="0" applyFont="1" applyBorder="1" applyAlignment="1">
      <alignment vertical="distributed" textRotation="255"/>
    </xf>
    <xf numFmtId="0" fontId="14" fillId="0" borderId="21" xfId="0" applyFont="1" applyBorder="1" applyAlignment="1">
      <alignment vertical="center"/>
    </xf>
    <xf numFmtId="0" fontId="14" fillId="0" borderId="29" xfId="0" applyFont="1" applyBorder="1" applyAlignment="1">
      <alignment horizontal="center" vertical="center"/>
    </xf>
    <xf numFmtId="0" fontId="14" fillId="0" borderId="32" xfId="0" applyFont="1" applyBorder="1" applyAlignment="1">
      <alignment vertical="center"/>
    </xf>
    <xf numFmtId="0" fontId="0" fillId="0" borderId="8" xfId="0" applyBorder="1" applyAlignment="1">
      <alignment vertical="center"/>
    </xf>
    <xf numFmtId="0" fontId="14" fillId="0" borderId="9" xfId="0" applyFont="1" applyBorder="1" applyAlignment="1">
      <alignment horizontal="left" vertical="center"/>
    </xf>
    <xf numFmtId="0" fontId="14" fillId="2" borderId="15" xfId="0" applyFont="1" applyFill="1" applyBorder="1" applyAlignment="1">
      <alignment vertical="center"/>
    </xf>
    <xf numFmtId="0" fontId="14" fillId="0" borderId="33" xfId="0" applyFont="1" applyFill="1" applyBorder="1" applyAlignment="1">
      <alignment vertical="center"/>
    </xf>
    <xf numFmtId="0" fontId="14" fillId="2" borderId="33" xfId="0" applyFont="1" applyFill="1" applyBorder="1" applyAlignment="1">
      <alignment vertical="center"/>
    </xf>
    <xf numFmtId="0" fontId="14" fillId="0" borderId="33" xfId="0" applyFont="1" applyBorder="1" applyAlignment="1">
      <alignment vertical="center"/>
    </xf>
    <xf numFmtId="0" fontId="14" fillId="0" borderId="34" xfId="0" applyFont="1" applyBorder="1" applyAlignment="1">
      <alignment vertical="center"/>
    </xf>
    <xf numFmtId="0" fontId="14" fillId="0" borderId="35" xfId="0" applyFont="1" applyBorder="1" applyAlignment="1">
      <alignment vertical="center"/>
    </xf>
    <xf numFmtId="0" fontId="14" fillId="0" borderId="7" xfId="0" applyFont="1" applyBorder="1" applyAlignment="1">
      <alignment vertical="center"/>
    </xf>
    <xf numFmtId="0" fontId="14" fillId="0" borderId="36" xfId="0" applyFont="1" applyBorder="1" applyAlignment="1">
      <alignment vertical="center"/>
    </xf>
    <xf numFmtId="0" fontId="14" fillId="0" borderId="37" xfId="0" applyFont="1" applyBorder="1" applyAlignment="1">
      <alignment vertical="center"/>
    </xf>
    <xf numFmtId="0" fontId="14" fillId="0" borderId="38" xfId="0" applyFont="1" applyFill="1" applyBorder="1" applyAlignment="1">
      <alignment vertical="center"/>
    </xf>
    <xf numFmtId="0" fontId="14" fillId="2" borderId="4" xfId="0" applyFont="1" applyFill="1" applyBorder="1" applyAlignment="1">
      <alignment vertical="center"/>
    </xf>
    <xf numFmtId="0" fontId="14" fillId="2" borderId="3" xfId="0" applyFont="1" applyFill="1" applyBorder="1" applyAlignment="1">
      <alignment vertical="center"/>
    </xf>
    <xf numFmtId="0" fontId="14" fillId="2" borderId="0" xfId="0" applyFont="1" applyFill="1" applyBorder="1" applyAlignment="1">
      <alignment vertical="center"/>
    </xf>
    <xf numFmtId="0" fontId="14" fillId="0" borderId="39" xfId="0" applyFont="1" applyFill="1" applyBorder="1" applyAlignment="1">
      <alignment vertical="center"/>
    </xf>
    <xf numFmtId="0" fontId="14" fillId="0" borderId="40" xfId="0" applyFont="1" applyFill="1" applyBorder="1" applyAlignment="1">
      <alignment vertical="center"/>
    </xf>
    <xf numFmtId="0" fontId="14" fillId="0" borderId="41" xfId="0" applyFont="1" applyBorder="1" applyAlignment="1">
      <alignment vertical="center"/>
    </xf>
    <xf numFmtId="0" fontId="14" fillId="2" borderId="39" xfId="0" applyFont="1" applyFill="1" applyBorder="1" applyAlignment="1">
      <alignment vertical="center"/>
    </xf>
    <xf numFmtId="0" fontId="14" fillId="2" borderId="40" xfId="0" applyFont="1" applyFill="1" applyBorder="1" applyAlignment="1">
      <alignment vertical="center"/>
    </xf>
    <xf numFmtId="0" fontId="14" fillId="0" borderId="42" xfId="0" applyFont="1" applyBorder="1" applyAlignment="1">
      <alignment vertical="center"/>
    </xf>
    <xf numFmtId="0" fontId="14" fillId="2" borderId="41" xfId="0" applyFont="1" applyFill="1" applyBorder="1" applyAlignment="1">
      <alignment vertical="center"/>
    </xf>
    <xf numFmtId="0" fontId="14" fillId="0" borderId="0" xfId="0" applyFont="1" applyBorder="1" applyAlignment="1">
      <alignment vertical="center" textRotation="255"/>
    </xf>
    <xf numFmtId="0" fontId="14" fillId="1" borderId="1" xfId="0" applyFont="1" applyFill="1" applyBorder="1" applyAlignment="1">
      <alignment vertical="center"/>
    </xf>
    <xf numFmtId="0" fontId="14" fillId="1" borderId="3" xfId="0" applyFont="1" applyFill="1" applyBorder="1" applyAlignment="1">
      <alignment vertical="center"/>
    </xf>
    <xf numFmtId="0" fontId="23" fillId="0" borderId="0" xfId="0" applyFont="1" applyBorder="1" applyAlignment="1">
      <alignment horizontal="center" vertical="center" textRotation="255"/>
    </xf>
    <xf numFmtId="0" fontId="0" fillId="0" borderId="6" xfId="0" applyFont="1" applyBorder="1" applyAlignment="1">
      <alignment vertical="center" textRotation="255"/>
    </xf>
    <xf numFmtId="0" fontId="0" fillId="0" borderId="0" xfId="0" applyFont="1" applyBorder="1" applyAlignment="1">
      <alignment vertical="center" textRotation="255"/>
    </xf>
    <xf numFmtId="0" fontId="14" fillId="0" borderId="43" xfId="0" applyFont="1" applyBorder="1" applyAlignment="1">
      <alignment vertical="center"/>
    </xf>
    <xf numFmtId="0" fontId="14" fillId="0" borderId="44" xfId="0" applyFont="1" applyBorder="1" applyAlignment="1">
      <alignment vertical="center"/>
    </xf>
    <xf numFmtId="0" fontId="14" fillId="2" borderId="10" xfId="0" applyFont="1" applyFill="1" applyBorder="1" applyAlignment="1">
      <alignment vertical="center"/>
    </xf>
    <xf numFmtId="0" fontId="14" fillId="0" borderId="45" xfId="0" applyFont="1" applyBorder="1" applyAlignment="1">
      <alignment vertical="center"/>
    </xf>
    <xf numFmtId="0" fontId="14" fillId="0" borderId="46" xfId="0" applyFont="1" applyBorder="1" applyAlignment="1">
      <alignment vertical="center"/>
    </xf>
    <xf numFmtId="0" fontId="9" fillId="0" borderId="10" xfId="0" applyFont="1" applyBorder="1" applyAlignment="1">
      <alignment vertical="center"/>
    </xf>
    <xf numFmtId="0" fontId="0" fillId="0" borderId="0" xfId="0" applyFont="1" applyBorder="1" applyAlignment="1">
      <alignment vertical="distributed" textRotation="255"/>
    </xf>
    <xf numFmtId="0" fontId="0" fillId="0" borderId="10" xfId="0" applyFont="1" applyBorder="1" applyAlignment="1">
      <alignment vertical="distributed" textRotation="255"/>
    </xf>
    <xf numFmtId="0" fontId="14" fillId="0" borderId="6" xfId="0" applyFont="1" applyFill="1" applyBorder="1" applyAlignment="1">
      <alignment vertical="center"/>
    </xf>
    <xf numFmtId="0" fontId="14" fillId="0" borderId="47" xfId="0" applyFont="1" applyBorder="1" applyAlignment="1">
      <alignment vertical="center"/>
    </xf>
    <xf numFmtId="0" fontId="14" fillId="0" borderId="48" xfId="0" applyFont="1" applyFill="1" applyBorder="1" applyAlignment="1">
      <alignment vertical="center"/>
    </xf>
    <xf numFmtId="0" fontId="9" fillId="0" borderId="0" xfId="0" applyFont="1" applyBorder="1" applyAlignment="1">
      <alignment horizontal="distributed" vertical="center"/>
    </xf>
    <xf numFmtId="0" fontId="9" fillId="0" borderId="0" xfId="0" applyFont="1" applyAlignment="1">
      <alignment horizontal="distributed" vertical="center"/>
    </xf>
    <xf numFmtId="0" fontId="0" fillId="0" borderId="0" xfId="0" applyAlignment="1">
      <alignment horizontal="distributed" vertical="center"/>
    </xf>
    <xf numFmtId="0" fontId="0" fillId="0" borderId="0" xfId="0" applyBorder="1" applyAlignment="1">
      <alignment horizontal="center" vertical="distributed" textRotation="255"/>
    </xf>
    <xf numFmtId="0" fontId="0" fillId="0" borderId="0" xfId="0" applyBorder="1" applyAlignment="1">
      <alignment/>
    </xf>
    <xf numFmtId="0" fontId="14" fillId="0" borderId="44" xfId="0" applyFont="1" applyFill="1" applyBorder="1" applyAlignment="1">
      <alignment vertical="center"/>
    </xf>
    <xf numFmtId="0" fontId="14" fillId="0" borderId="49" xfId="0" applyFont="1" applyBorder="1" applyAlignment="1">
      <alignment vertical="center"/>
    </xf>
    <xf numFmtId="0" fontId="14" fillId="0" borderId="0" xfId="0" applyFont="1" applyFill="1" applyBorder="1" applyAlignment="1">
      <alignment textRotation="90"/>
    </xf>
    <xf numFmtId="0" fontId="18" fillId="0" borderId="0" xfId="0" applyFont="1" applyFill="1" applyBorder="1" applyAlignment="1">
      <alignment textRotation="90"/>
    </xf>
    <xf numFmtId="0" fontId="14" fillId="0" borderId="0" xfId="0" applyFont="1" applyFill="1" applyBorder="1" applyAlignment="1">
      <alignment vertical="top" textRotation="90"/>
    </xf>
    <xf numFmtId="0" fontId="18" fillId="0" borderId="0" xfId="0" applyFont="1" applyFill="1" applyBorder="1" applyAlignment="1">
      <alignment vertical="top" textRotation="90"/>
    </xf>
    <xf numFmtId="0" fontId="14" fillId="0" borderId="0" xfId="0" applyFont="1" applyFill="1" applyBorder="1" applyAlignment="1">
      <alignment vertical="center" textRotation="90"/>
    </xf>
    <xf numFmtId="0" fontId="14" fillId="0" borderId="0" xfId="0" applyFont="1" applyFill="1" applyBorder="1" applyAlignment="1">
      <alignment horizontal="center" textRotation="90"/>
    </xf>
    <xf numFmtId="0" fontId="14" fillId="0" borderId="50" xfId="0" applyFont="1" applyBorder="1" applyAlignment="1">
      <alignment vertical="center"/>
    </xf>
    <xf numFmtId="0" fontId="14" fillId="2" borderId="51" xfId="0" applyFont="1" applyFill="1" applyBorder="1" applyAlignment="1">
      <alignment vertical="center"/>
    </xf>
    <xf numFmtId="0" fontId="14" fillId="2" borderId="52" xfId="0" applyFont="1" applyFill="1" applyBorder="1" applyAlignment="1">
      <alignment vertical="center"/>
    </xf>
    <xf numFmtId="0" fontId="14" fillId="2" borderId="53" xfId="0" applyFont="1" applyFill="1" applyBorder="1" applyAlignment="1">
      <alignment vertical="center"/>
    </xf>
    <xf numFmtId="0" fontId="0" fillId="0" borderId="0" xfId="0" applyAlignment="1">
      <alignment vertical="center"/>
    </xf>
    <xf numFmtId="0" fontId="0" fillId="0" borderId="0" xfId="0" applyFill="1" applyBorder="1" applyAlignment="1">
      <alignment/>
    </xf>
    <xf numFmtId="0" fontId="14" fillId="0" borderId="0" xfId="0" applyFont="1" applyFill="1" applyBorder="1" applyAlignment="1">
      <alignment/>
    </xf>
    <xf numFmtId="0" fontId="0" fillId="0" borderId="0" xfId="0" applyFill="1" applyBorder="1" applyAlignment="1">
      <alignment horizontal="center" textRotation="90"/>
    </xf>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47" xfId="0" applyFont="1" applyFill="1" applyBorder="1" applyAlignment="1">
      <alignment vertical="center"/>
    </xf>
    <xf numFmtId="0" fontId="0" fillId="0" borderId="44" xfId="0" applyBorder="1" applyAlignment="1">
      <alignment vertical="center"/>
    </xf>
    <xf numFmtId="0" fontId="14" fillId="0" borderId="54" xfId="0" applyFont="1" applyBorder="1" applyAlignment="1">
      <alignment vertical="center"/>
    </xf>
    <xf numFmtId="0" fontId="14" fillId="0" borderId="55" xfId="0" applyFont="1" applyBorder="1" applyAlignment="1">
      <alignment vertical="center"/>
    </xf>
    <xf numFmtId="0" fontId="0" fillId="0" borderId="55" xfId="0" applyBorder="1" applyAlignment="1">
      <alignment vertical="center"/>
    </xf>
    <xf numFmtId="0" fontId="14" fillId="0" borderId="56" xfId="0" applyFont="1" applyBorder="1" applyAlignment="1">
      <alignment vertical="center"/>
    </xf>
    <xf numFmtId="0" fontId="0" fillId="0" borderId="0" xfId="0" applyFont="1" applyBorder="1" applyAlignment="1">
      <alignment horizontal="center" vertical="distributed" textRotation="255"/>
    </xf>
    <xf numFmtId="0" fontId="14" fillId="0" borderId="0" xfId="0" applyFont="1" applyFill="1" applyBorder="1" applyAlignment="1">
      <alignment horizontal="left" vertical="center"/>
    </xf>
    <xf numFmtId="0" fontId="14" fillId="0" borderId="57" xfId="0" applyFont="1" applyBorder="1" applyAlignment="1">
      <alignment vertical="center"/>
    </xf>
    <xf numFmtId="0" fontId="0" fillId="0" borderId="0" xfId="0" applyFill="1" applyBorder="1" applyAlignment="1">
      <alignment horizontal="center" vertical="center"/>
    </xf>
    <xf numFmtId="0" fontId="14" fillId="0" borderId="9" xfId="0" applyFont="1" applyFill="1" applyBorder="1" applyAlignment="1">
      <alignment horizontal="center"/>
    </xf>
    <xf numFmtId="0" fontId="14" fillId="0" borderId="58" xfId="0" applyFont="1" applyFill="1" applyBorder="1" applyAlignment="1">
      <alignment horizontal="center"/>
    </xf>
    <xf numFmtId="0" fontId="14" fillId="0" borderId="59" xfId="0" applyFont="1" applyFill="1" applyBorder="1" applyAlignment="1">
      <alignment horizontal="center"/>
    </xf>
    <xf numFmtId="0" fontId="14" fillId="0" borderId="2" xfId="0" applyFont="1" applyFill="1" applyBorder="1" applyAlignment="1">
      <alignment horizontal="center"/>
    </xf>
    <xf numFmtId="0" fontId="14" fillId="0" borderId="22" xfId="0" applyFont="1" applyFill="1" applyBorder="1" applyAlignment="1">
      <alignment vertical="center"/>
    </xf>
    <xf numFmtId="0" fontId="14" fillId="0" borderId="60" xfId="0" applyFont="1" applyFill="1" applyBorder="1" applyAlignment="1">
      <alignment vertical="center"/>
    </xf>
    <xf numFmtId="0" fontId="14" fillId="0" borderId="28" xfId="0" applyFont="1" applyFill="1" applyBorder="1" applyAlignment="1">
      <alignment vertical="center"/>
    </xf>
    <xf numFmtId="0" fontId="0" fillId="0" borderId="2" xfId="0" applyFill="1" applyBorder="1" applyAlignment="1">
      <alignment horizontal="center"/>
    </xf>
    <xf numFmtId="0" fontId="14" fillId="0" borderId="58" xfId="0" applyFont="1" applyFill="1" applyBorder="1" applyAlignment="1">
      <alignment vertical="center"/>
    </xf>
    <xf numFmtId="0" fontId="14" fillId="0" borderId="61" xfId="0" applyFont="1" applyFill="1" applyBorder="1" applyAlignment="1">
      <alignment vertical="center"/>
    </xf>
    <xf numFmtId="0" fontId="14" fillId="0" borderId="62" xfId="0" applyFont="1" applyFill="1" applyBorder="1" applyAlignment="1">
      <alignment vertical="center"/>
    </xf>
    <xf numFmtId="0" fontId="14" fillId="0" borderId="63" xfId="0" applyFont="1" applyFill="1" applyBorder="1" applyAlignment="1">
      <alignment horizontal="center" vertical="center"/>
    </xf>
    <xf numFmtId="0" fontId="14" fillId="0" borderId="30" xfId="0" applyFont="1" applyFill="1" applyBorder="1" applyAlignment="1">
      <alignment vertical="center"/>
    </xf>
    <xf numFmtId="0" fontId="14" fillId="0" borderId="64" xfId="0" applyFont="1" applyBorder="1" applyAlignment="1">
      <alignment vertical="center"/>
    </xf>
    <xf numFmtId="0" fontId="14" fillId="0" borderId="65" xfId="0" applyFont="1" applyBorder="1" applyAlignment="1">
      <alignment vertical="center"/>
    </xf>
    <xf numFmtId="0" fontId="0" fillId="0" borderId="66" xfId="0" applyBorder="1" applyAlignment="1">
      <alignment vertical="center"/>
    </xf>
    <xf numFmtId="0" fontId="0" fillId="0" borderId="64" xfId="0" applyBorder="1" applyAlignment="1">
      <alignment vertical="center"/>
    </xf>
    <xf numFmtId="0" fontId="14" fillId="0" borderId="0" xfId="0" applyFont="1" applyFill="1" applyBorder="1" applyAlignment="1">
      <alignment horizontal="right" vertical="center"/>
    </xf>
    <xf numFmtId="0" fontId="14" fillId="0" borderId="22" xfId="0" applyFont="1" applyBorder="1" applyAlignment="1">
      <alignment horizontal="center" vertical="center" textRotation="255"/>
    </xf>
    <xf numFmtId="0" fontId="14" fillId="0" borderId="19" xfId="0" applyFont="1" applyFill="1" applyBorder="1" applyAlignment="1">
      <alignment horizontal="center" vertical="center"/>
    </xf>
    <xf numFmtId="0" fontId="0" fillId="0" borderId="28" xfId="0" applyBorder="1" applyAlignment="1">
      <alignment vertical="center"/>
    </xf>
    <xf numFmtId="0" fontId="26" fillId="0" borderId="0" xfId="0" applyFont="1" applyAlignment="1">
      <alignment vertical="center"/>
    </xf>
    <xf numFmtId="0" fontId="0" fillId="0" borderId="59" xfId="0" applyBorder="1" applyAlignment="1">
      <alignment vertical="center"/>
    </xf>
    <xf numFmtId="0" fontId="14" fillId="0" borderId="0" xfId="0" applyFont="1" applyBorder="1" applyAlignment="1">
      <alignment vertical="distributed" textRotation="255"/>
    </xf>
    <xf numFmtId="0" fontId="14" fillId="0" borderId="0" xfId="0" applyFont="1" applyBorder="1" applyAlignment="1">
      <alignment horizontal="center" vertical="distributed" textRotation="255"/>
    </xf>
    <xf numFmtId="0" fontId="14" fillId="0" borderId="0" xfId="0" applyFont="1" applyAlignment="1">
      <alignment/>
    </xf>
    <xf numFmtId="0" fontId="14" fillId="0" borderId="2" xfId="0" applyFont="1" applyBorder="1" applyAlignment="1">
      <alignment vertical="center"/>
    </xf>
    <xf numFmtId="0" fontId="14" fillId="0" borderId="2" xfId="0" applyFont="1" applyBorder="1" applyAlignment="1">
      <alignment/>
    </xf>
    <xf numFmtId="0" fontId="14" fillId="0" borderId="10" xfId="0" applyFont="1" applyBorder="1" applyAlignment="1">
      <alignment/>
    </xf>
    <xf numFmtId="0" fontId="14" fillId="0" borderId="1" xfId="0" applyFont="1" applyFill="1" applyBorder="1" applyAlignment="1">
      <alignment/>
    </xf>
    <xf numFmtId="0" fontId="14" fillId="0" borderId="0" xfId="0" applyFont="1" applyBorder="1" applyAlignment="1">
      <alignment/>
    </xf>
    <xf numFmtId="0" fontId="14" fillId="0" borderId="28" xfId="0" applyFont="1" applyBorder="1" applyAlignment="1">
      <alignment vertical="center"/>
    </xf>
    <xf numFmtId="0" fontId="14" fillId="0" borderId="23" xfId="0" applyFont="1" applyBorder="1" applyAlignment="1">
      <alignment vertical="center"/>
    </xf>
    <xf numFmtId="0" fontId="14" fillId="0" borderId="25" xfId="0" applyFont="1" applyBorder="1" applyAlignment="1">
      <alignment vertical="center"/>
    </xf>
    <xf numFmtId="0" fontId="14" fillId="0" borderId="1" xfId="0" applyFont="1" applyBorder="1" applyAlignment="1">
      <alignment vertical="center"/>
    </xf>
    <xf numFmtId="0" fontId="9" fillId="0" borderId="0" xfId="0" applyFont="1" applyBorder="1" applyAlignment="1">
      <alignment vertical="center"/>
    </xf>
    <xf numFmtId="0" fontId="0" fillId="0" borderId="10" xfId="0" applyFont="1" applyBorder="1" applyAlignment="1">
      <alignment horizontal="center" vertical="distributed" textRotation="255"/>
    </xf>
    <xf numFmtId="0" fontId="0" fillId="0" borderId="64" xfId="0" applyFill="1" applyBorder="1" applyAlignment="1">
      <alignment/>
    </xf>
    <xf numFmtId="0" fontId="14" fillId="0" borderId="67" xfId="0" applyFont="1" applyBorder="1" applyAlignment="1">
      <alignment vertical="center"/>
    </xf>
    <xf numFmtId="0" fontId="14" fillId="0" borderId="10" xfId="0" applyFont="1" applyBorder="1" applyAlignment="1">
      <alignment vertical="center" wrapText="1" shrinkToFit="1"/>
    </xf>
    <xf numFmtId="0" fontId="14" fillId="0" borderId="17" xfId="0" applyFont="1" applyBorder="1" applyAlignment="1">
      <alignment vertical="center" wrapText="1" shrinkToFit="1"/>
    </xf>
    <xf numFmtId="0" fontId="14" fillId="0" borderId="9" xfId="0" applyFont="1" applyBorder="1" applyAlignment="1">
      <alignment vertical="center" wrapText="1" shrinkToFit="1"/>
    </xf>
    <xf numFmtId="0" fontId="14" fillId="0" borderId="29" xfId="0" applyFont="1" applyFill="1" applyBorder="1" applyAlignment="1">
      <alignment horizontal="center" vertical="center"/>
    </xf>
    <xf numFmtId="0" fontId="14" fillId="0" borderId="21" xfId="0" applyFont="1" applyFill="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horizontal="left" vertical="center"/>
    </xf>
    <xf numFmtId="0" fontId="14" fillId="0" borderId="58" xfId="0" applyFont="1" applyBorder="1" applyAlignment="1">
      <alignment vertical="center"/>
    </xf>
    <xf numFmtId="0" fontId="14" fillId="0" borderId="63" xfId="0" applyFont="1" applyBorder="1" applyAlignment="1">
      <alignment vertical="center"/>
    </xf>
    <xf numFmtId="0" fontId="14" fillId="2" borderId="2" xfId="0" applyFont="1" applyFill="1" applyBorder="1" applyAlignment="1">
      <alignment vertical="center"/>
    </xf>
    <xf numFmtId="0" fontId="0" fillId="0" borderId="0" xfId="0" applyFill="1" applyBorder="1" applyAlignment="1">
      <alignment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23" fillId="0" borderId="0" xfId="0" applyFont="1" applyBorder="1" applyAlignment="1">
      <alignment vertical="center"/>
    </xf>
    <xf numFmtId="0" fontId="14" fillId="0" borderId="51" xfId="0" applyFont="1" applyBorder="1" applyAlignment="1">
      <alignment vertical="center"/>
    </xf>
    <xf numFmtId="0" fontId="14" fillId="0" borderId="17" xfId="0" applyFont="1" applyBorder="1" applyAlignment="1">
      <alignment horizontal="center" vertical="center" textRotation="255"/>
    </xf>
    <xf numFmtId="0" fontId="20" fillId="0" borderId="1" xfId="0" applyFont="1"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textRotation="255"/>
    </xf>
    <xf numFmtId="0" fontId="0" fillId="0" borderId="0" xfId="0" applyBorder="1" applyAlignment="1">
      <alignment horizontal="center" vertical="center" textRotation="255" wrapText="1"/>
    </xf>
    <xf numFmtId="0" fontId="0" fillId="0" borderId="0" xfId="0" applyFill="1" applyBorder="1" applyAlignment="1">
      <alignment horizontal="center" vertical="center" textRotation="255" wrapText="1"/>
    </xf>
    <xf numFmtId="0" fontId="9" fillId="0" borderId="0" xfId="0" applyFont="1" applyFill="1" applyBorder="1" applyAlignment="1">
      <alignment vertical="center"/>
    </xf>
    <xf numFmtId="0" fontId="0" fillId="0" borderId="5" xfId="0" applyBorder="1" applyAlignment="1">
      <alignment horizontal="center" vertical="center" textRotation="255"/>
    </xf>
    <xf numFmtId="0" fontId="14" fillId="2" borderId="68" xfId="0" applyFont="1" applyFill="1" applyBorder="1" applyAlignment="1">
      <alignment vertical="center"/>
    </xf>
    <xf numFmtId="0" fontId="14" fillId="3" borderId="4" xfId="0" applyFont="1" applyFill="1" applyBorder="1" applyAlignment="1">
      <alignment vertical="center"/>
    </xf>
    <xf numFmtId="0" fontId="14" fillId="2" borderId="31" xfId="0" applyFont="1" applyFill="1" applyBorder="1" applyAlignment="1">
      <alignment vertical="center"/>
    </xf>
    <xf numFmtId="0" fontId="14" fillId="3" borderId="2" xfId="0" applyFont="1" applyFill="1" applyBorder="1" applyAlignment="1">
      <alignment vertical="center"/>
    </xf>
    <xf numFmtId="0" fontId="14" fillId="2" borderId="69" xfId="0" applyFont="1" applyFill="1" applyBorder="1" applyAlignment="1">
      <alignment vertical="center"/>
    </xf>
    <xf numFmtId="0" fontId="14" fillId="3" borderId="28" xfId="0" applyFont="1" applyFill="1" applyBorder="1" applyAlignment="1">
      <alignment vertical="center"/>
    </xf>
    <xf numFmtId="0" fontId="14" fillId="3" borderId="58" xfId="0" applyFont="1" applyFill="1" applyBorder="1" applyAlignment="1">
      <alignment vertical="center"/>
    </xf>
    <xf numFmtId="0" fontId="14" fillId="1" borderId="11" xfId="0" applyFont="1" applyFill="1" applyBorder="1" applyAlignment="1">
      <alignment vertical="center"/>
    </xf>
    <xf numFmtId="0" fontId="14" fillId="0" borderId="70" xfId="0" applyFont="1" applyBorder="1" applyAlignment="1">
      <alignment vertical="center"/>
    </xf>
    <xf numFmtId="0" fontId="14" fillId="0" borderId="10" xfId="0" applyFont="1" applyBorder="1" applyAlignment="1">
      <alignment horizontal="left" vertical="center"/>
    </xf>
    <xf numFmtId="0" fontId="14" fillId="0" borderId="10" xfId="0" applyFont="1" applyFill="1" applyBorder="1" applyAlignment="1">
      <alignment horizontal="center" vertical="center"/>
    </xf>
    <xf numFmtId="0" fontId="14" fillId="0" borderId="0" xfId="0" applyFont="1" applyBorder="1" applyAlignment="1">
      <alignment vertical="center" shrinkToFit="1"/>
    </xf>
    <xf numFmtId="0" fontId="14" fillId="0" borderId="7" xfId="0" applyFont="1" applyBorder="1" applyAlignment="1">
      <alignment vertical="center"/>
    </xf>
    <xf numFmtId="0" fontId="14" fillId="0" borderId="3" xfId="0" applyFont="1" applyBorder="1" applyAlignment="1">
      <alignment vertical="center"/>
    </xf>
    <xf numFmtId="0" fontId="14" fillId="0" borderId="0" xfId="0" applyFont="1" applyBorder="1" applyAlignment="1">
      <alignment vertical="center" textRotation="255" wrapText="1"/>
    </xf>
    <xf numFmtId="0" fontId="0" fillId="0" borderId="0" xfId="0" applyFill="1" applyAlignment="1">
      <alignment vertical="center"/>
    </xf>
    <xf numFmtId="0" fontId="14" fillId="0" borderId="71" xfId="0" applyFont="1" applyBorder="1" applyAlignment="1">
      <alignment vertical="center"/>
    </xf>
    <xf numFmtId="0" fontId="14" fillId="0" borderId="72" xfId="0" applyFont="1" applyBorder="1" applyAlignment="1">
      <alignment vertical="center"/>
    </xf>
    <xf numFmtId="0" fontId="14" fillId="0" borderId="12" xfId="0" applyFont="1" applyFill="1" applyBorder="1" applyAlignment="1">
      <alignment vertical="center"/>
    </xf>
    <xf numFmtId="0" fontId="14" fillId="0" borderId="0" xfId="0" applyFont="1" applyBorder="1" applyAlignment="1">
      <alignment textRotation="90"/>
    </xf>
    <xf numFmtId="0" fontId="0" fillId="0" borderId="13" xfId="0" applyBorder="1" applyAlignment="1">
      <alignment vertical="center"/>
    </xf>
    <xf numFmtId="0" fontId="20" fillId="0" borderId="0" xfId="0" applyFont="1" applyBorder="1" applyAlignment="1">
      <alignment vertical="center"/>
    </xf>
    <xf numFmtId="0" fontId="0" fillId="0" borderId="22" xfId="0" applyFont="1" applyBorder="1" applyAlignment="1">
      <alignment vertical="center" textRotation="255"/>
    </xf>
    <xf numFmtId="0" fontId="0" fillId="0" borderId="10" xfId="0" applyFont="1" applyBorder="1" applyAlignment="1">
      <alignment vertical="center" textRotation="255"/>
    </xf>
    <xf numFmtId="0" fontId="16" fillId="0" borderId="6" xfId="0" applyFont="1" applyBorder="1" applyAlignment="1">
      <alignment vertical="center"/>
    </xf>
    <xf numFmtId="0" fontId="32"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pplyAlignment="1">
      <alignment horizontal="distributed" vertical="center"/>
    </xf>
    <xf numFmtId="0" fontId="14" fillId="0" borderId="0" xfId="0" applyFont="1" applyBorder="1" applyAlignment="1">
      <alignment horizontal="left" vertical="center"/>
    </xf>
    <xf numFmtId="0" fontId="14" fillId="0" borderId="1" xfId="0" applyFont="1" applyFill="1" applyBorder="1" applyAlignment="1">
      <alignment horizontal="center" vertical="center"/>
    </xf>
    <xf numFmtId="0" fontId="14" fillId="0" borderId="11" xfId="0" applyFont="1" applyBorder="1" applyAlignment="1">
      <alignment horizontal="center" vertical="center" shrinkToFit="1"/>
    </xf>
    <xf numFmtId="0" fontId="14" fillId="0" borderId="10" xfId="0" applyFont="1" applyBorder="1" applyAlignment="1">
      <alignment horizontal="left" vertical="center" shrinkToFit="1"/>
    </xf>
    <xf numFmtId="0" fontId="14" fillId="0" borderId="21" xfId="0" applyFont="1" applyBorder="1" applyAlignment="1">
      <alignment vertical="center" shrinkToFit="1"/>
    </xf>
    <xf numFmtId="0" fontId="0" fillId="0" borderId="9" xfId="0" applyBorder="1" applyAlignment="1">
      <alignment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35" fillId="0" borderId="12" xfId="0" applyFont="1" applyBorder="1" applyAlignment="1">
      <alignment vertical="center"/>
    </xf>
    <xf numFmtId="0" fontId="35" fillId="0" borderId="9" xfId="0" applyFont="1" applyBorder="1" applyAlignment="1">
      <alignment vertical="center"/>
    </xf>
    <xf numFmtId="0" fontId="35" fillId="0" borderId="21" xfId="0" applyFont="1" applyBorder="1" applyAlignment="1">
      <alignment vertical="center"/>
    </xf>
    <xf numFmtId="0" fontId="35" fillId="0" borderId="10" xfId="0" applyFont="1" applyBorder="1" applyAlignment="1">
      <alignment horizontal="distributed" vertical="center"/>
    </xf>
    <xf numFmtId="0" fontId="34" fillId="0" borderId="0" xfId="0" applyFont="1" applyBorder="1" applyAlignment="1">
      <alignment horizontal="center" vertical="center" textRotation="255"/>
    </xf>
    <xf numFmtId="0" fontId="35" fillId="0" borderId="0" xfId="0" applyFont="1" applyBorder="1" applyAlignment="1">
      <alignment horizontal="distributed" vertical="center"/>
    </xf>
    <xf numFmtId="0" fontId="38" fillId="0" borderId="0" xfId="0" applyFont="1" applyBorder="1" applyAlignment="1">
      <alignment vertical="center"/>
    </xf>
    <xf numFmtId="0" fontId="15" fillId="0" borderId="4" xfId="0" applyFont="1" applyBorder="1" applyAlignment="1">
      <alignment vertical="center"/>
    </xf>
    <xf numFmtId="0" fontId="39" fillId="0" borderId="0" xfId="0" applyFont="1" applyBorder="1" applyAlignment="1">
      <alignment horizontal="center" vertical="center"/>
    </xf>
    <xf numFmtId="0" fontId="12" fillId="0" borderId="6" xfId="0" applyFont="1" applyBorder="1" applyAlignment="1">
      <alignment vertical="center" textRotation="255"/>
    </xf>
    <xf numFmtId="0" fontId="14" fillId="0" borderId="8" xfId="0" applyFont="1" applyBorder="1" applyAlignment="1">
      <alignment vertical="center"/>
    </xf>
    <xf numFmtId="0" fontId="14" fillId="0" borderId="0" xfId="0" applyFont="1" applyBorder="1" applyAlignment="1">
      <alignment horizontal="distributed" vertical="center"/>
    </xf>
    <xf numFmtId="0" fontId="14" fillId="0" borderId="31" xfId="0" applyFont="1" applyBorder="1" applyAlignment="1">
      <alignment vertical="center"/>
    </xf>
    <xf numFmtId="0" fontId="14" fillId="0" borderId="73" xfId="0" applyFont="1" applyBorder="1" applyAlignment="1">
      <alignment vertical="center"/>
    </xf>
    <xf numFmtId="0" fontId="14" fillId="0" borderId="0" xfId="0" applyFont="1" applyFill="1" applyBorder="1" applyAlignment="1">
      <alignment horizontal="distributed" vertical="center"/>
    </xf>
    <xf numFmtId="0" fontId="0" fillId="0" borderId="17"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14" fillId="0" borderId="0" xfId="0" applyFont="1" applyAlignment="1">
      <alignment horizontal="center" vertical="center"/>
    </xf>
    <xf numFmtId="0" fontId="14" fillId="0" borderId="74" xfId="0" applyFont="1" applyBorder="1" applyAlignment="1">
      <alignment vertical="center"/>
    </xf>
    <xf numFmtId="0" fontId="14" fillId="0" borderId="50" xfId="0" applyFont="1" applyBorder="1" applyAlignment="1">
      <alignment vertical="center"/>
    </xf>
    <xf numFmtId="0" fontId="14" fillId="0" borderId="75" xfId="0" applyFont="1" applyBorder="1" applyAlignment="1">
      <alignment vertical="center"/>
    </xf>
    <xf numFmtId="0" fontId="14" fillId="0" borderId="76" xfId="0" applyFont="1" applyBorder="1" applyAlignment="1">
      <alignment vertical="center"/>
    </xf>
    <xf numFmtId="0" fontId="14" fillId="0" borderId="0" xfId="0" applyFont="1" applyAlignment="1">
      <alignment horizontal="left" vertical="center"/>
    </xf>
    <xf numFmtId="0" fontId="14" fillId="4" borderId="77" xfId="0" applyFont="1" applyFill="1" applyBorder="1" applyAlignment="1">
      <alignment horizontal="center" vertical="center"/>
    </xf>
    <xf numFmtId="0" fontId="14" fillId="4" borderId="78" xfId="0" applyFont="1" applyFill="1" applyBorder="1" applyAlignment="1">
      <alignment horizontal="center" vertical="center"/>
    </xf>
    <xf numFmtId="0" fontId="14" fillId="5" borderId="79" xfId="0" applyFont="1" applyFill="1" applyBorder="1" applyAlignment="1">
      <alignment horizontal="center" vertical="center"/>
    </xf>
    <xf numFmtId="0" fontId="14" fillId="5" borderId="80" xfId="0" applyFont="1" applyFill="1" applyBorder="1" applyAlignment="1">
      <alignment horizontal="center" vertical="center"/>
    </xf>
    <xf numFmtId="0" fontId="14" fillId="6" borderId="79" xfId="0" applyFont="1" applyFill="1" applyBorder="1" applyAlignment="1">
      <alignment horizontal="center" vertical="center"/>
    </xf>
    <xf numFmtId="0" fontId="14" fillId="6" borderId="80" xfId="0" applyFont="1" applyFill="1" applyBorder="1" applyAlignment="1">
      <alignment horizontal="center" vertical="center"/>
    </xf>
    <xf numFmtId="0" fontId="14" fillId="0" borderId="10" xfId="0" applyFont="1" applyBorder="1" applyAlignment="1">
      <alignment vertical="top"/>
    </xf>
    <xf numFmtId="0" fontId="14" fillId="0" borderId="17" xfId="0" applyFont="1" applyBorder="1" applyAlignment="1">
      <alignment vertical="top"/>
    </xf>
    <xf numFmtId="0" fontId="14" fillId="0" borderId="14" xfId="0" applyFont="1" applyBorder="1" applyAlignment="1">
      <alignment vertical="distributed" textRotation="255"/>
    </xf>
    <xf numFmtId="0" fontId="30" fillId="7" borderId="81" xfId="0" applyFont="1" applyFill="1" applyBorder="1" applyAlignment="1">
      <alignment horizontal="center" vertical="center"/>
    </xf>
    <xf numFmtId="0" fontId="14" fillId="7" borderId="82" xfId="0" applyFont="1" applyFill="1" applyBorder="1" applyAlignment="1">
      <alignment horizontal="center" vertical="center"/>
    </xf>
    <xf numFmtId="0" fontId="14" fillId="0" borderId="10" xfId="0" applyFont="1" applyBorder="1" applyAlignment="1">
      <alignment vertical="distributed" textRotation="255"/>
    </xf>
    <xf numFmtId="0" fontId="14" fillId="0" borderId="0" xfId="0" applyFont="1" applyBorder="1" applyAlignment="1">
      <alignment vertical="top"/>
    </xf>
    <xf numFmtId="0" fontId="14" fillId="7" borderId="21" xfId="0" applyFont="1" applyFill="1" applyBorder="1" applyAlignment="1">
      <alignment vertical="center"/>
    </xf>
    <xf numFmtId="0" fontId="14" fillId="0" borderId="11" xfId="0" applyFont="1" applyFill="1" applyBorder="1" applyAlignment="1">
      <alignment horizontal="distributed" vertical="center"/>
    </xf>
    <xf numFmtId="0" fontId="14" fillId="0" borderId="2" xfId="0" applyFont="1" applyFill="1" applyBorder="1" applyAlignment="1">
      <alignment horizontal="distributed" vertical="center"/>
    </xf>
    <xf numFmtId="0" fontId="14" fillId="0" borderId="18" xfId="0" applyFont="1" applyFill="1" applyBorder="1" applyAlignment="1">
      <alignment horizontal="center" vertical="center"/>
    </xf>
    <xf numFmtId="0" fontId="16" fillId="0" borderId="0" xfId="0" applyFont="1" applyBorder="1" applyAlignment="1">
      <alignment vertical="center"/>
    </xf>
    <xf numFmtId="0" fontId="0" fillId="0" borderId="0" xfId="0" applyFont="1" applyAlignment="1">
      <alignment vertical="center"/>
    </xf>
    <xf numFmtId="0" fontId="5" fillId="0" borderId="0" xfId="0" applyFont="1" applyBorder="1" applyAlignment="1">
      <alignment vertical="center"/>
    </xf>
    <xf numFmtId="0" fontId="14" fillId="7" borderId="9" xfId="0" applyFont="1" applyFill="1" applyBorder="1" applyAlignment="1">
      <alignment vertical="center"/>
    </xf>
    <xf numFmtId="0" fontId="14" fillId="7" borderId="13" xfId="0" applyFont="1" applyFill="1" applyBorder="1" applyAlignment="1">
      <alignment vertical="center"/>
    </xf>
    <xf numFmtId="0" fontId="14" fillId="7" borderId="14" xfId="0" applyFont="1" applyFill="1" applyBorder="1" applyAlignment="1">
      <alignment vertical="center"/>
    </xf>
    <xf numFmtId="0" fontId="14" fillId="7" borderId="10" xfId="0" applyFont="1" applyFill="1" applyBorder="1" applyAlignment="1">
      <alignment vertical="center"/>
    </xf>
    <xf numFmtId="0" fontId="14" fillId="7" borderId="23" xfId="0" applyFont="1" applyFill="1" applyBorder="1" applyAlignment="1">
      <alignment vertical="center"/>
    </xf>
    <xf numFmtId="0" fontId="0" fillId="0" borderId="22" xfId="0" applyBorder="1" applyAlignment="1">
      <alignment vertical="center"/>
    </xf>
    <xf numFmtId="0" fontId="14" fillId="0" borderId="19" xfId="0" applyFont="1" applyBorder="1" applyAlignment="1" quotePrefix="1">
      <alignment horizontal="center" vertical="center"/>
    </xf>
    <xf numFmtId="0" fontId="14" fillId="0" borderId="83" xfId="0" applyFont="1" applyBorder="1" applyAlignment="1">
      <alignment vertical="center"/>
    </xf>
    <xf numFmtId="0" fontId="0" fillId="0" borderId="0" xfId="0" applyBorder="1" applyAlignment="1">
      <alignment vertical="center" textRotation="255"/>
    </xf>
    <xf numFmtId="0" fontId="0" fillId="0" borderId="16" xfId="0" applyBorder="1" applyAlignment="1">
      <alignment vertical="center" textRotation="255"/>
    </xf>
    <xf numFmtId="0" fontId="0" fillId="0" borderId="0" xfId="0" applyBorder="1" applyAlignment="1">
      <alignment textRotation="90"/>
    </xf>
    <xf numFmtId="0" fontId="14" fillId="2" borderId="84" xfId="0" applyFont="1" applyFill="1" applyBorder="1" applyAlignment="1">
      <alignment vertical="center"/>
    </xf>
    <xf numFmtId="0" fontId="14" fillId="2" borderId="85" xfId="0" applyFont="1" applyFill="1" applyBorder="1" applyAlignment="1">
      <alignment vertical="center"/>
    </xf>
    <xf numFmtId="0" fontId="0" fillId="0" borderId="0" xfId="0" applyAlignment="1">
      <alignment vertical="center" textRotation="255"/>
    </xf>
    <xf numFmtId="0" fontId="0" fillId="0" borderId="11" xfId="0" applyBorder="1" applyAlignment="1">
      <alignment textRotation="90"/>
    </xf>
    <xf numFmtId="0" fontId="14" fillId="2" borderId="16" xfId="0" applyFont="1" applyFill="1" applyBorder="1" applyAlignment="1">
      <alignment vertical="center"/>
    </xf>
    <xf numFmtId="0" fontId="0" fillId="2" borderId="0" xfId="0" applyFill="1" applyBorder="1" applyAlignment="1">
      <alignment vertical="center"/>
    </xf>
    <xf numFmtId="0" fontId="0" fillId="2" borderId="15" xfId="0" applyFill="1" applyBorder="1" applyAlignment="1">
      <alignment vertical="center"/>
    </xf>
    <xf numFmtId="0" fontId="14" fillId="0" borderId="10" xfId="0" applyFont="1" applyBorder="1" applyAlignment="1">
      <alignment textRotation="90"/>
    </xf>
    <xf numFmtId="0" fontId="0" fillId="2" borderId="68" xfId="0" applyFill="1" applyBorder="1" applyAlignment="1">
      <alignment vertical="center"/>
    </xf>
    <xf numFmtId="0" fontId="0" fillId="2" borderId="86" xfId="0" applyFill="1" applyBorder="1" applyAlignment="1">
      <alignment vertical="center"/>
    </xf>
    <xf numFmtId="0" fontId="14" fillId="2" borderId="87" xfId="0" applyFont="1" applyFill="1" applyBorder="1" applyAlignment="1">
      <alignment vertical="center"/>
    </xf>
    <xf numFmtId="0" fontId="14" fillId="8" borderId="18" xfId="0" applyFont="1" applyFill="1" applyBorder="1" applyAlignment="1">
      <alignment vertical="center"/>
    </xf>
    <xf numFmtId="0" fontId="0" fillId="0" borderId="14" xfId="0" applyFill="1" applyBorder="1" applyAlignment="1">
      <alignment vertical="center" textRotation="90"/>
    </xf>
    <xf numFmtId="0" fontId="0" fillId="2" borderId="88" xfId="0" applyFill="1" applyBorder="1" applyAlignment="1">
      <alignment vertical="center"/>
    </xf>
    <xf numFmtId="0" fontId="0" fillId="2" borderId="89" xfId="0" applyFill="1" applyBorder="1" applyAlignment="1">
      <alignment vertical="center"/>
    </xf>
    <xf numFmtId="0" fontId="0" fillId="2" borderId="90" xfId="0" applyFill="1" applyBorder="1" applyAlignment="1">
      <alignment vertical="center"/>
    </xf>
    <xf numFmtId="0" fontId="0" fillId="2" borderId="91" xfId="0" applyFill="1" applyBorder="1" applyAlignment="1">
      <alignment vertical="center"/>
    </xf>
    <xf numFmtId="0" fontId="0" fillId="0" borderId="10" xfId="0" applyBorder="1" applyAlignment="1">
      <alignment textRotation="90"/>
    </xf>
    <xf numFmtId="0" fontId="18" fillId="0" borderId="0" xfId="0" applyFont="1" applyBorder="1" applyAlignment="1">
      <alignment vertical="center" textRotation="90"/>
    </xf>
    <xf numFmtId="0" fontId="14" fillId="1" borderId="85" xfId="0" applyFont="1" applyFill="1" applyBorder="1" applyAlignment="1">
      <alignment vertical="center"/>
    </xf>
    <xf numFmtId="0" fontId="0" fillId="0" borderId="16" xfId="0" applyBorder="1" applyAlignment="1">
      <alignment vertical="center"/>
    </xf>
    <xf numFmtId="0" fontId="14" fillId="0" borderId="92" xfId="0" applyFont="1" applyBorder="1" applyAlignment="1">
      <alignment vertical="center"/>
    </xf>
    <xf numFmtId="0" fontId="14" fillId="9" borderId="15" xfId="0" applyFont="1" applyFill="1" applyBorder="1" applyAlignment="1">
      <alignment vertical="center"/>
    </xf>
    <xf numFmtId="0" fontId="14" fillId="9" borderId="0" xfId="0" applyFont="1" applyFill="1" applyAlignment="1">
      <alignment vertical="center"/>
    </xf>
    <xf numFmtId="0" fontId="14" fillId="0" borderId="93" xfId="0" applyFont="1" applyBorder="1" applyAlignment="1">
      <alignment vertical="center"/>
    </xf>
    <xf numFmtId="0" fontId="14" fillId="0" borderId="16" xfId="0" applyFont="1" applyBorder="1" applyAlignment="1">
      <alignment vertical="center" shrinkToFit="1"/>
    </xf>
    <xf numFmtId="0" fontId="0" fillId="0" borderId="29" xfId="0" applyBorder="1" applyAlignment="1">
      <alignment vertical="center" shrinkToFit="1"/>
    </xf>
    <xf numFmtId="0" fontId="14" fillId="0" borderId="28" xfId="0" applyFont="1" applyBorder="1" applyAlignment="1">
      <alignment vertical="center" shrinkToFit="1"/>
    </xf>
    <xf numFmtId="0" fontId="14" fillId="0" borderId="9" xfId="0" applyFont="1" applyBorder="1" applyAlignment="1">
      <alignment vertical="center"/>
    </xf>
    <xf numFmtId="0" fontId="14" fillId="0" borderId="0" xfId="0" applyFont="1" applyFill="1" applyBorder="1" applyAlignment="1" quotePrefix="1">
      <alignment horizontal="center" vertical="center"/>
    </xf>
    <xf numFmtId="176" fontId="14" fillId="0" borderId="0" xfId="0" applyNumberFormat="1" applyFont="1" applyFill="1" applyBorder="1" applyAlignment="1">
      <alignment horizontal="center" vertical="center"/>
    </xf>
    <xf numFmtId="0" fontId="14" fillId="0" borderId="6" xfId="0" applyFont="1" applyFill="1" applyBorder="1" applyAlignment="1">
      <alignment horizontal="center" vertical="center"/>
    </xf>
    <xf numFmtId="0" fontId="27" fillId="0" borderId="0" xfId="0" applyFont="1" applyBorder="1" applyAlignment="1">
      <alignment vertical="center"/>
    </xf>
    <xf numFmtId="0" fontId="15" fillId="0" borderId="8" xfId="0" applyFont="1" applyBorder="1" applyAlignment="1">
      <alignment vertical="center"/>
    </xf>
    <xf numFmtId="0" fontId="14" fillId="0" borderId="0" xfId="21" applyFont="1" applyBorder="1" applyAlignment="1">
      <alignment vertical="center"/>
      <protection/>
    </xf>
    <xf numFmtId="0" fontId="9" fillId="0" borderId="0" xfId="0" applyFont="1" applyBorder="1" applyAlignment="1">
      <alignment horizontal="center" vertical="center"/>
    </xf>
    <xf numFmtId="178" fontId="14" fillId="0" borderId="0" xfId="0" applyNumberFormat="1" applyFont="1" applyBorder="1" applyAlignment="1">
      <alignment horizontal="center" vertical="center"/>
    </xf>
    <xf numFmtId="0" fontId="14" fillId="0" borderId="94" xfId="0" applyFont="1" applyBorder="1" applyAlignment="1">
      <alignment vertical="center"/>
    </xf>
    <xf numFmtId="178" fontId="14" fillId="0" borderId="0" xfId="0" applyNumberFormat="1" applyFont="1" applyFill="1" applyBorder="1" applyAlignment="1">
      <alignment horizontal="center" vertical="center"/>
    </xf>
    <xf numFmtId="0" fontId="14" fillId="0" borderId="10" xfId="0" applyFont="1" applyBorder="1" applyAlignment="1">
      <alignment vertical="center"/>
    </xf>
    <xf numFmtId="0" fontId="14" fillId="0" borderId="10" xfId="0" applyFont="1" applyBorder="1" applyAlignment="1">
      <alignment horizontal="center" vertical="center" wrapText="1"/>
    </xf>
    <xf numFmtId="0" fontId="14" fillId="0" borderId="2" xfId="0" applyFont="1" applyBorder="1" applyAlignment="1">
      <alignment horizontal="center" vertical="center"/>
    </xf>
    <xf numFmtId="0" fontId="14" fillId="0" borderId="6" xfId="0" applyFont="1" applyBorder="1" applyAlignment="1">
      <alignment horizontal="center" vertical="distributed" textRotation="255"/>
    </xf>
    <xf numFmtId="0" fontId="29" fillId="0" borderId="0" xfId="0" applyFont="1" applyBorder="1" applyAlignment="1">
      <alignment horizontal="center" vertical="center"/>
    </xf>
    <xf numFmtId="0" fontId="29" fillId="0" borderId="63" xfId="0" applyFont="1" applyBorder="1" applyAlignment="1">
      <alignment horizontal="center" vertical="center"/>
    </xf>
    <xf numFmtId="0" fontId="29" fillId="0" borderId="8" xfId="0" applyFont="1" applyBorder="1" applyAlignment="1">
      <alignment horizontal="center" vertical="center"/>
    </xf>
    <xf numFmtId="0" fontId="20" fillId="0" borderId="8" xfId="0" applyFont="1" applyBorder="1" applyAlignment="1">
      <alignment vertical="center"/>
    </xf>
    <xf numFmtId="0" fontId="20" fillId="0" borderId="4" xfId="0" applyFont="1" applyBorder="1" applyAlignment="1">
      <alignment vertical="center"/>
    </xf>
    <xf numFmtId="178" fontId="14" fillId="0" borderId="95" xfId="0" applyNumberFormat="1" applyFont="1" applyFill="1" applyBorder="1" applyAlignment="1">
      <alignment vertical="center"/>
    </xf>
    <xf numFmtId="0" fontId="14" fillId="0" borderId="0" xfId="0" applyFont="1" applyBorder="1" applyAlignment="1">
      <alignment vertical="center" textRotation="90"/>
    </xf>
    <xf numFmtId="0" fontId="29" fillId="0" borderId="94" xfId="0" applyFont="1" applyBorder="1" applyAlignment="1">
      <alignment horizontal="center" vertical="center"/>
    </xf>
    <xf numFmtId="0" fontId="14" fillId="0" borderId="1" xfId="21" applyFont="1" applyBorder="1" applyAlignment="1">
      <alignment vertical="center"/>
      <protection/>
    </xf>
    <xf numFmtId="0" fontId="14" fillId="1" borderId="51" xfId="0" applyFont="1" applyFill="1" applyBorder="1" applyAlignment="1">
      <alignment vertical="center"/>
    </xf>
    <xf numFmtId="0" fontId="14" fillId="1" borderId="0" xfId="0" applyFont="1" applyFill="1" applyAlignment="1">
      <alignment vertical="center"/>
    </xf>
    <xf numFmtId="0" fontId="14" fillId="1" borderId="2" xfId="0" applyFont="1" applyFill="1" applyBorder="1" applyAlignment="1">
      <alignment vertical="center"/>
    </xf>
    <xf numFmtId="176" fontId="14" fillId="0" borderId="0" xfId="0" applyNumberFormat="1" applyFont="1" applyBorder="1" applyAlignment="1">
      <alignment horizontal="center" vertical="center"/>
    </xf>
    <xf numFmtId="0" fontId="12" fillId="0" borderId="0" xfId="21" applyFont="1" applyBorder="1" applyAlignment="1">
      <alignment vertical="center"/>
      <protection/>
    </xf>
    <xf numFmtId="0" fontId="12" fillId="0" borderId="1" xfId="21" applyFont="1" applyBorder="1" applyAlignment="1">
      <alignment vertical="center"/>
      <protection/>
    </xf>
    <xf numFmtId="0" fontId="0" fillId="0" borderId="6" xfId="0" applyBorder="1" applyAlignment="1">
      <alignment/>
    </xf>
    <xf numFmtId="0" fontId="14" fillId="0" borderId="74" xfId="0" applyFont="1" applyBorder="1" applyAlignment="1">
      <alignment vertical="center"/>
    </xf>
    <xf numFmtId="0" fontId="14" fillId="0" borderId="58" xfId="0" applyFont="1" applyBorder="1" applyAlignment="1">
      <alignment horizontal="center" vertical="center"/>
    </xf>
    <xf numFmtId="0" fontId="42" fillId="0" borderId="0" xfId="21" applyFont="1" applyBorder="1" applyAlignment="1">
      <alignment vertical="center"/>
      <protection/>
    </xf>
    <xf numFmtId="178" fontId="14" fillId="0" borderId="0" xfId="0" applyNumberFormat="1" applyFont="1" applyFill="1" applyBorder="1" applyAlignment="1">
      <alignment vertical="center"/>
    </xf>
    <xf numFmtId="0" fontId="14" fillId="0" borderId="12" xfId="0" applyFont="1" applyBorder="1" applyAlignment="1">
      <alignment vertical="center" shrinkToFit="1"/>
    </xf>
    <xf numFmtId="0" fontId="14" fillId="0" borderId="19" xfId="0" applyFont="1" applyBorder="1" applyAlignment="1">
      <alignment vertical="center" shrinkToFit="1"/>
    </xf>
    <xf numFmtId="0" fontId="14" fillId="0" borderId="58" xfId="0" applyFont="1" applyBorder="1" applyAlignment="1">
      <alignment vertical="center" shrinkToFit="1"/>
    </xf>
    <xf numFmtId="0" fontId="47" fillId="0" borderId="9" xfId="0" applyFont="1" applyFill="1" applyBorder="1" applyAlignment="1">
      <alignment vertical="center"/>
    </xf>
    <xf numFmtId="0" fontId="12" fillId="0" borderId="96" xfId="0" applyFont="1" applyBorder="1" applyAlignment="1">
      <alignment horizontal="center" vertical="center" textRotation="255"/>
    </xf>
    <xf numFmtId="0" fontId="12" fillId="0" borderId="30" xfId="0" applyFont="1" applyBorder="1" applyAlignment="1">
      <alignment horizontal="center" vertical="center" textRotation="255"/>
    </xf>
    <xf numFmtId="0" fontId="12" fillId="0" borderId="0" xfId="0" applyFont="1" applyBorder="1" applyAlignment="1">
      <alignment vertical="center" textRotation="255"/>
    </xf>
    <xf numFmtId="0" fontId="14" fillId="0" borderId="97" xfId="0" applyFont="1" applyBorder="1" applyAlignment="1">
      <alignment vertical="center"/>
    </xf>
    <xf numFmtId="178" fontId="14" fillId="0" borderId="45" xfId="0" applyNumberFormat="1" applyFont="1" applyFill="1" applyBorder="1" applyAlignment="1">
      <alignment vertical="center"/>
    </xf>
    <xf numFmtId="178" fontId="14" fillId="0" borderId="0" xfId="0" applyNumberFormat="1" applyFont="1" applyFill="1" applyBorder="1" applyAlignment="1">
      <alignment textRotation="90"/>
    </xf>
    <xf numFmtId="178" fontId="14" fillId="0" borderId="11" xfId="0" applyNumberFormat="1" applyFont="1" applyFill="1" applyBorder="1" applyAlignment="1">
      <alignment vertical="center"/>
    </xf>
    <xf numFmtId="0" fontId="14" fillId="0" borderId="98" xfId="0" applyFont="1" applyBorder="1" applyAlignment="1">
      <alignment vertical="center"/>
    </xf>
    <xf numFmtId="0" fontId="14" fillId="0" borderId="99" xfId="0" applyFont="1" applyBorder="1" applyAlignment="1">
      <alignment vertical="center"/>
    </xf>
    <xf numFmtId="0" fontId="0" fillId="0" borderId="9" xfId="0" applyFont="1" applyBorder="1" applyAlignment="1">
      <alignment vertical="distributed" textRotation="255"/>
    </xf>
    <xf numFmtId="0" fontId="14" fillId="0" borderId="58" xfId="0" applyFont="1" applyFill="1" applyBorder="1" applyAlignment="1">
      <alignment vertical="top" textRotation="90"/>
    </xf>
    <xf numFmtId="0" fontId="14" fillId="0" borderId="15" xfId="0" applyFont="1" applyFill="1" applyBorder="1" applyAlignment="1">
      <alignment vertical="top" textRotation="90"/>
    </xf>
    <xf numFmtId="0" fontId="14" fillId="0" borderId="17" xfId="0" applyFont="1" applyFill="1" applyBorder="1" applyAlignment="1">
      <alignment vertical="top" textRotation="90"/>
    </xf>
    <xf numFmtId="0" fontId="14" fillId="0" borderId="2" xfId="0" applyFont="1" applyFill="1" applyBorder="1" applyAlignment="1" quotePrefix="1">
      <alignment horizontal="center" vertical="center"/>
    </xf>
    <xf numFmtId="0" fontId="14" fillId="0" borderId="46" xfId="0" applyFont="1" applyFill="1" applyBorder="1" applyAlignment="1">
      <alignment vertical="center"/>
    </xf>
    <xf numFmtId="0" fontId="14" fillId="0" borderId="52" xfId="0" applyFont="1" applyFill="1" applyBorder="1" applyAlignment="1">
      <alignment vertical="center"/>
    </xf>
    <xf numFmtId="0" fontId="14" fillId="0" borderId="8" xfId="0" applyFont="1" applyFill="1" applyBorder="1" applyAlignment="1">
      <alignment vertical="center"/>
    </xf>
    <xf numFmtId="178" fontId="14" fillId="0" borderId="100" xfId="0" applyNumberFormat="1" applyFont="1" applyFill="1" applyBorder="1" applyAlignment="1">
      <alignment vertical="center"/>
    </xf>
    <xf numFmtId="0" fontId="14" fillId="0" borderId="101" xfId="0" applyFont="1" applyBorder="1" applyAlignment="1">
      <alignment vertical="center"/>
    </xf>
    <xf numFmtId="0" fontId="14" fillId="0" borderId="102" xfId="0" applyFont="1" applyBorder="1" applyAlignment="1">
      <alignment vertical="center"/>
    </xf>
    <xf numFmtId="0" fontId="14" fillId="0" borderId="103"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0" fillId="0" borderId="9" xfId="0" applyFont="1" applyBorder="1" applyAlignment="1">
      <alignment horizontal="center" vertical="distributed" textRotation="255"/>
    </xf>
    <xf numFmtId="0" fontId="0" fillId="0" borderId="104" xfId="0" applyFont="1" applyBorder="1" applyAlignment="1">
      <alignment vertical="distributed" textRotation="255"/>
    </xf>
    <xf numFmtId="0" fontId="0" fillId="0" borderId="50" xfId="0" applyFont="1" applyBorder="1" applyAlignment="1">
      <alignment horizontal="center" vertical="distributed" textRotation="255"/>
    </xf>
    <xf numFmtId="0" fontId="14" fillId="0" borderId="0" xfId="0" applyFont="1" applyBorder="1" applyAlignment="1">
      <alignment horizontal="center"/>
    </xf>
    <xf numFmtId="0" fontId="14" fillId="0" borderId="0" xfId="0" applyFont="1" applyFill="1" applyBorder="1" applyAlignment="1">
      <alignment horizontal="center"/>
    </xf>
    <xf numFmtId="178" fontId="14" fillId="0" borderId="0" xfId="0" applyNumberFormat="1" applyFont="1" applyFill="1" applyBorder="1" applyAlignment="1">
      <alignment horizontal="center"/>
    </xf>
    <xf numFmtId="0" fontId="14" fillId="2" borderId="105" xfId="0" applyFont="1" applyFill="1" applyBorder="1" applyAlignment="1">
      <alignment vertical="center"/>
    </xf>
    <xf numFmtId="0" fontId="14" fillId="2" borderId="106" xfId="0" applyFont="1" applyFill="1" applyBorder="1" applyAlignment="1">
      <alignment vertical="center"/>
    </xf>
    <xf numFmtId="0" fontId="14" fillId="2" borderId="107" xfId="0" applyFont="1" applyFill="1" applyBorder="1" applyAlignment="1">
      <alignment vertical="center"/>
    </xf>
    <xf numFmtId="0" fontId="14" fillId="2" borderId="108" xfId="0" applyFont="1" applyFill="1" applyBorder="1" applyAlignment="1">
      <alignment vertical="center"/>
    </xf>
    <xf numFmtId="0" fontId="14" fillId="2" borderId="7" xfId="0" applyFont="1" applyFill="1" applyBorder="1" applyAlignment="1">
      <alignment vertical="center"/>
    </xf>
    <xf numFmtId="0" fontId="14" fillId="2" borderId="27" xfId="0" applyFont="1" applyFill="1" applyBorder="1" applyAlignment="1">
      <alignment vertical="center"/>
    </xf>
    <xf numFmtId="0" fontId="14" fillId="2" borderId="109" xfId="0" applyFont="1" applyFill="1" applyBorder="1" applyAlignment="1">
      <alignment horizontal="center" textRotation="90"/>
    </xf>
    <xf numFmtId="0" fontId="14" fillId="2" borderId="27" xfId="0" applyFont="1" applyFill="1" applyBorder="1" applyAlignment="1">
      <alignment horizontal="center" textRotation="90"/>
    </xf>
    <xf numFmtId="0" fontId="14" fillId="0" borderId="29" xfId="0" applyFont="1" applyFill="1" applyBorder="1" applyAlignment="1">
      <alignment horizontal="center" textRotation="90"/>
    </xf>
    <xf numFmtId="0" fontId="14" fillId="0" borderId="60" xfId="0" applyFont="1" applyFill="1" applyBorder="1" applyAlignment="1">
      <alignment horizontal="center" textRotation="90"/>
    </xf>
    <xf numFmtId="0" fontId="14" fillId="0" borderId="8" xfId="0" applyFont="1" applyFill="1" applyBorder="1" applyAlignment="1">
      <alignment horizontal="center" textRotation="90"/>
    </xf>
    <xf numFmtId="0" fontId="0" fillId="0" borderId="2" xfId="0" applyBorder="1" applyAlignment="1">
      <alignment horizontal="center" vertical="center"/>
    </xf>
    <xf numFmtId="0" fontId="0" fillId="0" borderId="15" xfId="0" applyBorder="1" applyAlignment="1">
      <alignment horizontal="distributed" vertical="center"/>
    </xf>
    <xf numFmtId="0" fontId="0" fillId="0" borderId="0" xfId="0" applyBorder="1" applyAlignment="1">
      <alignment horizontal="distributed" vertical="center"/>
    </xf>
    <xf numFmtId="0" fontId="0" fillId="0" borderId="15" xfId="0" applyBorder="1" applyAlignment="1">
      <alignment horizontal="center" vertical="center" textRotation="255"/>
    </xf>
    <xf numFmtId="0" fontId="0" fillId="0" borderId="6" xfId="0" applyBorder="1" applyAlignment="1">
      <alignment horizontal="center" vertical="center" textRotation="255"/>
    </xf>
    <xf numFmtId="178" fontId="14" fillId="0" borderId="21" xfId="0" applyNumberFormat="1" applyFont="1" applyFill="1" applyBorder="1" applyAlignment="1">
      <alignment horizontal="center" vertical="center"/>
    </xf>
    <xf numFmtId="0" fontId="14" fillId="0" borderId="9" xfId="0" applyFont="1" applyBorder="1" applyAlignment="1">
      <alignment vertical="center" wrapText="1"/>
    </xf>
    <xf numFmtId="0" fontId="0" fillId="0" borderId="9" xfId="0" applyBorder="1" applyAlignment="1">
      <alignment vertical="center"/>
    </xf>
    <xf numFmtId="0" fontId="14" fillId="0" borderId="0" xfId="0" applyFont="1" applyAlignment="1">
      <alignment horizontal="center" vertical="center" textRotation="90"/>
    </xf>
    <xf numFmtId="0" fontId="0" fillId="0" borderId="1" xfId="0" applyBorder="1" applyAlignment="1">
      <alignment horizontal="center" vertical="center" textRotation="90"/>
    </xf>
    <xf numFmtId="0" fontId="40" fillId="0" borderId="0" xfId="0" applyFont="1" applyBorder="1" applyAlignment="1">
      <alignment horizontal="center" vertical="center"/>
    </xf>
    <xf numFmtId="0" fontId="14" fillId="0" borderId="0" xfId="0" applyFont="1" applyFill="1" applyBorder="1" applyAlignment="1">
      <alignment vertical="center"/>
    </xf>
    <xf numFmtId="178" fontId="14" fillId="0" borderId="10" xfId="0" applyNumberFormat="1" applyFont="1" applyFill="1" applyBorder="1" applyAlignment="1">
      <alignment horizontal="center" vertical="center"/>
    </xf>
    <xf numFmtId="178" fontId="14" fillId="0" borderId="110" xfId="0" applyNumberFormat="1" applyFont="1" applyFill="1" applyBorder="1" applyAlignment="1">
      <alignment horizontal="center" vertical="center"/>
    </xf>
    <xf numFmtId="178" fontId="14" fillId="0" borderId="111" xfId="0" applyNumberFormat="1" applyFont="1" applyFill="1" applyBorder="1" applyAlignment="1">
      <alignment horizontal="center" vertical="center"/>
    </xf>
    <xf numFmtId="178" fontId="14" fillId="0" borderId="112" xfId="0" applyNumberFormat="1" applyFont="1" applyFill="1" applyBorder="1" applyAlignment="1">
      <alignment horizontal="center" vertical="center"/>
    </xf>
    <xf numFmtId="0" fontId="14" fillId="0" borderId="23" xfId="0" applyFont="1" applyBorder="1" applyAlignment="1">
      <alignment vertical="center"/>
    </xf>
    <xf numFmtId="0" fontId="0" fillId="0" borderId="21" xfId="0" applyBorder="1" applyAlignment="1">
      <alignment vertical="center"/>
    </xf>
    <xf numFmtId="0" fontId="14" fillId="0" borderId="111" xfId="0" applyFont="1" applyFill="1" applyBorder="1" applyAlignment="1">
      <alignment vertical="center"/>
    </xf>
    <xf numFmtId="0" fontId="14" fillId="0" borderId="16" xfId="0" applyFont="1" applyFill="1" applyBorder="1" applyAlignment="1">
      <alignment vertical="center" textRotation="90"/>
    </xf>
    <xf numFmtId="0" fontId="0" fillId="0" borderId="16" xfId="0" applyFill="1" applyBorder="1" applyAlignment="1">
      <alignment vertical="center" textRotation="90"/>
    </xf>
    <xf numFmtId="0" fontId="14" fillId="0" borderId="15" xfId="0" applyFont="1" applyFill="1" applyBorder="1" applyAlignment="1">
      <alignment vertical="center" textRotation="90"/>
    </xf>
    <xf numFmtId="0" fontId="0" fillId="0" borderId="15" xfId="0" applyFill="1" applyBorder="1" applyAlignment="1">
      <alignment vertical="center" textRotation="90"/>
    </xf>
    <xf numFmtId="0" fontId="0" fillId="0" borderId="17" xfId="0" applyFill="1" applyBorder="1" applyAlignment="1">
      <alignment vertical="center" textRotation="90"/>
    </xf>
    <xf numFmtId="0" fontId="14" fillId="2" borderId="113" xfId="0" applyFont="1" applyFill="1" applyBorder="1" applyAlignment="1">
      <alignment vertical="center"/>
    </xf>
    <xf numFmtId="0" fontId="14" fillId="0" borderId="0" xfId="0" applyFont="1" applyBorder="1" applyAlignment="1">
      <alignment vertical="center" textRotation="90" shrinkToFit="1"/>
    </xf>
    <xf numFmtId="0" fontId="0" fillId="0" borderId="0" xfId="0" applyBorder="1" applyAlignment="1">
      <alignment vertical="center" textRotation="90" shrinkToFit="1"/>
    </xf>
    <xf numFmtId="0" fontId="14" fillId="0" borderId="74" xfId="0" applyFont="1" applyFill="1" applyBorder="1" applyAlignment="1">
      <alignment textRotation="90"/>
    </xf>
    <xf numFmtId="0" fontId="14" fillId="0" borderId="114" xfId="0" applyFont="1" applyBorder="1" applyAlignment="1">
      <alignment vertical="center"/>
    </xf>
    <xf numFmtId="0" fontId="14" fillId="0" borderId="115" xfId="0" applyFont="1" applyBorder="1" applyAlignment="1">
      <alignment vertical="center"/>
    </xf>
    <xf numFmtId="0" fontId="14" fillId="0" borderId="46" xfId="0" applyFont="1" applyBorder="1" applyAlignment="1">
      <alignment horizontal="center" vertical="center"/>
    </xf>
    <xf numFmtId="0" fontId="0" fillId="0" borderId="46" xfId="0" applyBorder="1" applyAlignment="1">
      <alignment horizontal="center" vertical="center"/>
    </xf>
    <xf numFmtId="178" fontId="0" fillId="0" borderId="116" xfId="0" applyNumberFormat="1" applyFill="1" applyBorder="1" applyAlignment="1">
      <alignment vertical="center"/>
    </xf>
    <xf numFmtId="0" fontId="14" fillId="0" borderId="117" xfId="0" applyFont="1" applyBorder="1" applyAlignment="1">
      <alignment vertical="center"/>
    </xf>
    <xf numFmtId="0" fontId="14" fillId="0" borderId="118" xfId="0" applyFont="1" applyBorder="1" applyAlignment="1">
      <alignment vertical="center"/>
    </xf>
    <xf numFmtId="178" fontId="0" fillId="0" borderId="0" xfId="0" applyNumberFormat="1" applyFill="1" applyBorder="1" applyAlignment="1">
      <alignment vertical="center"/>
    </xf>
    <xf numFmtId="177" fontId="14" fillId="0" borderId="9" xfId="0" applyNumberFormat="1" applyFont="1" applyBorder="1" applyAlignment="1">
      <alignment vertical="center"/>
    </xf>
    <xf numFmtId="0" fontId="21" fillId="0" borderId="9" xfId="0" applyFont="1" applyBorder="1" applyAlignment="1">
      <alignment vertical="center" wrapText="1" shrinkToFit="1"/>
    </xf>
    <xf numFmtId="177" fontId="14" fillId="0" borderId="112" xfId="0" applyNumberFormat="1" applyFont="1" applyFill="1" applyBorder="1" applyAlignment="1">
      <alignment vertical="center"/>
    </xf>
    <xf numFmtId="0" fontId="14" fillId="0" borderId="10" xfId="0" applyFont="1" applyBorder="1" applyAlignment="1">
      <alignment vertical="center" textRotation="255"/>
    </xf>
    <xf numFmtId="0" fontId="14" fillId="0" borderId="15" xfId="0" applyFont="1" applyBorder="1" applyAlignment="1">
      <alignment vertical="center" textRotation="255" wrapText="1"/>
    </xf>
    <xf numFmtId="0" fontId="0" fillId="0" borderId="0" xfId="0" applyBorder="1" applyAlignment="1">
      <alignment vertical="center" textRotation="255" shrinkToFit="1"/>
    </xf>
    <xf numFmtId="0" fontId="14" fillId="0" borderId="18" xfId="0" applyFont="1" applyBorder="1" applyAlignment="1">
      <alignment vertical="center" shrinkToFit="1"/>
    </xf>
    <xf numFmtId="0" fontId="14" fillId="0" borderId="0" xfId="0" applyFont="1" applyFill="1" applyBorder="1" applyAlignment="1">
      <alignment vertical="center" textRotation="255" shrinkToFit="1"/>
    </xf>
    <xf numFmtId="0" fontId="30" fillId="0" borderId="0" xfId="0" applyFont="1" applyFill="1" applyBorder="1" applyAlignment="1">
      <alignment vertical="center"/>
    </xf>
    <xf numFmtId="0" fontId="14" fillId="0" borderId="0" xfId="0" applyFont="1" applyBorder="1" applyAlignment="1">
      <alignment horizontal="center" vertical="center" wrapText="1"/>
    </xf>
    <xf numFmtId="0" fontId="0" fillId="0" borderId="6" xfId="0" applyFont="1" applyBorder="1" applyAlignment="1">
      <alignment horizontal="center" vertical="distributed" textRotation="255"/>
    </xf>
    <xf numFmtId="0" fontId="9" fillId="0" borderId="0" xfId="0" applyFont="1" applyFill="1" applyAlignment="1">
      <alignment vertical="center"/>
    </xf>
    <xf numFmtId="0" fontId="9" fillId="0" borderId="2" xfId="0" applyFont="1" applyFill="1" applyBorder="1" applyAlignment="1">
      <alignment vertical="center"/>
    </xf>
    <xf numFmtId="0" fontId="14" fillId="0" borderId="0" xfId="0" applyFont="1" applyBorder="1" applyAlignment="1">
      <alignment vertical="top" wrapText="1"/>
    </xf>
    <xf numFmtId="0" fontId="0" fillId="0" borderId="0" xfId="0" applyAlignment="1">
      <alignment vertical="top" wrapText="1"/>
    </xf>
    <xf numFmtId="0" fontId="0" fillId="0" borderId="0" xfId="0" applyFill="1" applyBorder="1" applyAlignment="1">
      <alignment vertical="top"/>
    </xf>
    <xf numFmtId="0" fontId="14" fillId="0" borderId="50" xfId="0" applyFont="1" applyFill="1" applyBorder="1" applyAlignment="1">
      <alignment vertical="center"/>
    </xf>
    <xf numFmtId="178" fontId="14" fillId="0" borderId="9" xfId="0" applyNumberFormat="1" applyFont="1" applyBorder="1" applyAlignment="1">
      <alignment horizontal="center" vertical="center"/>
    </xf>
    <xf numFmtId="0" fontId="14" fillId="0" borderId="9" xfId="0" applyFont="1" applyFill="1" applyBorder="1" applyAlignment="1">
      <alignment horizontal="center" vertical="center"/>
    </xf>
    <xf numFmtId="0" fontId="14" fillId="0" borderId="23" xfId="0" applyFont="1" applyFill="1" applyBorder="1" applyAlignment="1">
      <alignment horizontal="center" vertical="center"/>
    </xf>
    <xf numFmtId="0" fontId="0" fillId="0" borderId="6" xfId="0" applyBorder="1" applyAlignment="1">
      <alignment vertical="center" textRotation="255"/>
    </xf>
    <xf numFmtId="0" fontId="14" fillId="0" borderId="11" xfId="0" applyFont="1" applyFill="1" applyBorder="1" applyAlignment="1">
      <alignment horizontal="center" vertical="center"/>
    </xf>
    <xf numFmtId="0" fontId="31" fillId="0" borderId="0" xfId="0" applyFont="1" applyBorder="1" applyAlignment="1">
      <alignment vertical="center"/>
    </xf>
    <xf numFmtId="0" fontId="33" fillId="0" borderId="0" xfId="0" applyFont="1" applyBorder="1" applyAlignment="1">
      <alignment vertical="center"/>
    </xf>
    <xf numFmtId="177" fontId="14" fillId="0" borderId="0" xfId="0" applyNumberFormat="1" applyFont="1" applyFill="1" applyBorder="1" applyAlignment="1">
      <alignment horizontal="right" vertical="center"/>
    </xf>
    <xf numFmtId="0" fontId="14" fillId="0" borderId="10" xfId="0" applyFont="1" applyBorder="1" applyAlignment="1">
      <alignment horizontal="center" vertical="distributed" textRotation="255"/>
    </xf>
    <xf numFmtId="0" fontId="51" fillId="0" borderId="10" xfId="0" applyFont="1" applyFill="1" applyBorder="1" applyAlignment="1">
      <alignment vertical="center"/>
    </xf>
    <xf numFmtId="0" fontId="0" fillId="0" borderId="21" xfId="0" applyFill="1" applyBorder="1" applyAlignment="1">
      <alignment vertical="center"/>
    </xf>
    <xf numFmtId="0" fontId="0" fillId="0" borderId="9" xfId="0" applyFill="1" applyBorder="1" applyAlignment="1">
      <alignment vertical="center"/>
    </xf>
    <xf numFmtId="0" fontId="0" fillId="0" borderId="23" xfId="0" applyFill="1" applyBorder="1" applyAlignment="1">
      <alignment vertical="center"/>
    </xf>
    <xf numFmtId="0" fontId="0" fillId="0" borderId="119" xfId="0" applyFont="1" applyBorder="1" applyAlignment="1">
      <alignment horizontal="center" vertical="center" textRotation="255"/>
    </xf>
    <xf numFmtId="0" fontId="0" fillId="0" borderId="9" xfId="0" applyFont="1" applyBorder="1" applyAlignment="1">
      <alignment horizontal="center" vertical="center" textRotation="255"/>
    </xf>
    <xf numFmtId="0" fontId="14" fillId="0" borderId="96" xfId="0" applyFont="1" applyBorder="1" applyAlignment="1">
      <alignment vertical="center"/>
    </xf>
    <xf numFmtId="0" fontId="14" fillId="0" borderId="30" xfId="0" applyFont="1" applyBorder="1" applyAlignment="1">
      <alignment vertical="center"/>
    </xf>
    <xf numFmtId="0" fontId="14" fillId="0" borderId="120" xfId="0" applyFont="1" applyBorder="1" applyAlignment="1">
      <alignment vertical="center"/>
    </xf>
    <xf numFmtId="0" fontId="14" fillId="0" borderId="121" xfId="0" applyFont="1" applyBorder="1" applyAlignment="1">
      <alignment vertical="center"/>
    </xf>
    <xf numFmtId="178" fontId="14" fillId="0" borderId="122" xfId="0" applyNumberFormat="1" applyFont="1" applyFill="1" applyBorder="1" applyAlignment="1">
      <alignment horizontal="center" vertical="center"/>
    </xf>
    <xf numFmtId="0" fontId="14" fillId="0" borderId="119" xfId="0" applyFont="1" applyBorder="1" applyAlignment="1">
      <alignment vertical="center"/>
    </xf>
    <xf numFmtId="0" fontId="14" fillId="0" borderId="43" xfId="0" applyFont="1" applyBorder="1" applyAlignment="1">
      <alignment vertical="center"/>
    </xf>
    <xf numFmtId="0" fontId="0" fillId="0" borderId="11" xfId="0" applyBorder="1" applyAlignment="1">
      <alignment vertical="center" textRotation="255"/>
    </xf>
    <xf numFmtId="0" fontId="14" fillId="0" borderId="10" xfId="0" applyFont="1" applyBorder="1" applyAlignment="1">
      <alignment vertical="center" shrinkToFit="1"/>
    </xf>
    <xf numFmtId="0" fontId="14" fillId="0" borderId="17" xfId="0" applyFont="1" applyBorder="1" applyAlignment="1">
      <alignment vertical="center" shrinkToFit="1"/>
    </xf>
    <xf numFmtId="0" fontId="14" fillId="0" borderId="58" xfId="0" applyFont="1" applyFill="1" applyBorder="1" applyAlignment="1">
      <alignment horizontal="center" vertical="center"/>
    </xf>
    <xf numFmtId="0" fontId="14" fillId="0" borderId="17" xfId="0" applyFont="1" applyBorder="1" applyAlignment="1">
      <alignment vertical="center"/>
    </xf>
    <xf numFmtId="0" fontId="14" fillId="0" borderId="9" xfId="0" applyFont="1" applyBorder="1" applyAlignment="1">
      <alignment vertical="center" textRotation="255"/>
    </xf>
    <xf numFmtId="0" fontId="14" fillId="0" borderId="63" xfId="0" applyFont="1" applyBorder="1" applyAlignment="1">
      <alignment vertical="center"/>
    </xf>
    <xf numFmtId="0" fontId="33" fillId="0" borderId="0" xfId="0" applyFont="1" applyBorder="1" applyAlignment="1">
      <alignment horizontal="center" vertical="center"/>
    </xf>
    <xf numFmtId="0" fontId="31" fillId="0" borderId="0" xfId="0" applyFont="1" applyBorder="1" applyAlignment="1">
      <alignment horizontal="center" vertical="center"/>
    </xf>
    <xf numFmtId="0" fontId="0" fillId="0" borderId="10" xfId="0" applyBorder="1" applyAlignment="1">
      <alignment horizontal="left" vertical="center"/>
    </xf>
    <xf numFmtId="0" fontId="0" fillId="0" borderId="9" xfId="0" applyBorder="1" applyAlignment="1">
      <alignment vertical="center" shrinkToFit="1"/>
    </xf>
    <xf numFmtId="0" fontId="14" fillId="0" borderId="16" xfId="0" applyFont="1" applyBorder="1" applyAlignment="1">
      <alignment vertical="center" textRotation="255"/>
    </xf>
    <xf numFmtId="0" fontId="14" fillId="0" borderId="15" xfId="0" applyFont="1" applyBorder="1" applyAlignment="1">
      <alignment vertical="center" textRotation="255"/>
    </xf>
    <xf numFmtId="0" fontId="14" fillId="0" borderId="9" xfId="0" applyFont="1" applyFill="1" applyBorder="1" applyAlignment="1">
      <alignment vertical="center" shrinkToFit="1"/>
    </xf>
    <xf numFmtId="0" fontId="14" fillId="0" borderId="23" xfId="0" applyFont="1" applyFill="1" applyBorder="1" applyAlignment="1">
      <alignment vertical="center" shrinkToFit="1"/>
    </xf>
    <xf numFmtId="177" fontId="14" fillId="0" borderId="11" xfId="0" applyNumberFormat="1" applyFont="1" applyBorder="1" applyAlignment="1">
      <alignment vertical="center"/>
    </xf>
    <xf numFmtId="177" fontId="14" fillId="0" borderId="13" xfId="0" applyNumberFormat="1" applyFont="1" applyBorder="1" applyAlignment="1">
      <alignment vertical="center"/>
    </xf>
    <xf numFmtId="176" fontId="14" fillId="0" borderId="11" xfId="0" applyNumberFormat="1" applyFont="1" applyBorder="1" applyAlignment="1">
      <alignment vertical="center"/>
    </xf>
    <xf numFmtId="0" fontId="14" fillId="0" borderId="0" xfId="0" applyFont="1" applyBorder="1" applyAlignment="1">
      <alignment vertical="center" textRotation="255" shrinkToFit="1"/>
    </xf>
    <xf numFmtId="0" fontId="14" fillId="0" borderId="0" xfId="0" applyFont="1" applyBorder="1" applyAlignment="1" quotePrefix="1">
      <alignment vertical="center"/>
    </xf>
    <xf numFmtId="177" fontId="14" fillId="0" borderId="0" xfId="0" applyNumberFormat="1" applyFont="1" applyBorder="1" applyAlignment="1">
      <alignment vertical="center"/>
    </xf>
    <xf numFmtId="176" fontId="14" fillId="0" borderId="0" xfId="0" applyNumberFormat="1" applyFont="1" applyBorder="1" applyAlignment="1">
      <alignment vertical="center"/>
    </xf>
    <xf numFmtId="177"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textRotation="255"/>
    </xf>
    <xf numFmtId="0" fontId="14" fillId="0" borderId="0" xfId="0" applyFont="1" applyFill="1" applyBorder="1" applyAlignment="1">
      <alignment vertical="top"/>
    </xf>
    <xf numFmtId="0" fontId="14" fillId="0" borderId="19" xfId="0" applyFont="1" applyBorder="1" applyAlignment="1" quotePrefix="1">
      <alignment vertical="center"/>
    </xf>
    <xf numFmtId="176" fontId="14" fillId="0" borderId="111" xfId="0" applyNumberFormat="1" applyFont="1" applyBorder="1" applyAlignment="1">
      <alignment vertical="center"/>
    </xf>
    <xf numFmtId="176" fontId="14" fillId="0" borderId="112" xfId="0" applyNumberFormat="1" applyFont="1" applyBorder="1" applyAlignment="1">
      <alignment vertical="center"/>
    </xf>
    <xf numFmtId="178" fontId="14" fillId="0" borderId="0" xfId="0" applyNumberFormat="1" applyFont="1" applyBorder="1" applyAlignment="1">
      <alignment vertical="center"/>
    </xf>
    <xf numFmtId="0" fontId="14" fillId="0" borderId="4" xfId="0" applyFont="1" applyBorder="1" applyAlignment="1">
      <alignment vertical="center"/>
    </xf>
    <xf numFmtId="178" fontId="14" fillId="0" borderId="0" xfId="0" applyNumberFormat="1" applyFont="1" applyAlignment="1">
      <alignment vertical="center"/>
    </xf>
    <xf numFmtId="178" fontId="14" fillId="0" borderId="15" xfId="0" applyNumberFormat="1" applyFont="1" applyBorder="1" applyAlignment="1">
      <alignment vertical="center"/>
    </xf>
    <xf numFmtId="0" fontId="14" fillId="0" borderId="123" xfId="0" applyFont="1" applyBorder="1" applyAlignment="1">
      <alignment vertical="center"/>
    </xf>
    <xf numFmtId="0" fontId="14" fillId="0" borderId="124" xfId="0" applyFont="1" applyFill="1" applyBorder="1" applyAlignment="1">
      <alignment horizontal="center" vertical="center"/>
    </xf>
    <xf numFmtId="0" fontId="14" fillId="0" borderId="123" xfId="0" applyFont="1" applyFill="1" applyBorder="1" applyAlignment="1">
      <alignment vertical="center"/>
    </xf>
    <xf numFmtId="0" fontId="14" fillId="0" borderId="125" xfId="0" applyFont="1" applyBorder="1" applyAlignment="1">
      <alignment vertical="center"/>
    </xf>
    <xf numFmtId="0" fontId="14" fillId="0" borderId="126" xfId="0" applyFont="1" applyFill="1" applyBorder="1" applyAlignment="1">
      <alignment vertical="center"/>
    </xf>
    <xf numFmtId="0" fontId="14" fillId="0" borderId="124" xfId="0" applyFont="1" applyFill="1" applyBorder="1" applyAlignment="1">
      <alignment vertical="center"/>
    </xf>
    <xf numFmtId="177" fontId="14" fillId="0" borderId="0" xfId="0" applyNumberFormat="1" applyFont="1" applyBorder="1" applyAlignment="1">
      <alignment horizontal="center" vertical="center"/>
    </xf>
    <xf numFmtId="176" fontId="14" fillId="0" borderId="16" xfId="0" applyNumberFormat="1" applyFont="1" applyBorder="1" applyAlignment="1">
      <alignment horizontal="center" vertical="center"/>
    </xf>
    <xf numFmtId="0" fontId="14" fillId="0" borderId="0" xfId="0" applyFont="1" applyFill="1" applyBorder="1" applyAlignment="1" quotePrefix="1">
      <alignment vertical="center"/>
    </xf>
    <xf numFmtId="0" fontId="14" fillId="0" borderId="14" xfId="0" applyFont="1" applyBorder="1" applyAlignment="1">
      <alignment horizontal="center" vertical="center" shrinkToFit="1"/>
    </xf>
    <xf numFmtId="0" fontId="47" fillId="0" borderId="112" xfId="0" applyFont="1" applyFill="1" applyBorder="1" applyAlignment="1">
      <alignment vertical="center"/>
    </xf>
    <xf numFmtId="0" fontId="48" fillId="0" borderId="121" xfId="0" applyFont="1" applyFill="1" applyBorder="1" applyAlignment="1">
      <alignment vertical="center"/>
    </xf>
    <xf numFmtId="0" fontId="48" fillId="0" borderId="112" xfId="0" applyFont="1" applyFill="1" applyBorder="1" applyAlignment="1">
      <alignment vertical="center"/>
    </xf>
    <xf numFmtId="0" fontId="48" fillId="0" borderId="75" xfId="0" applyFont="1" applyFill="1" applyBorder="1" applyAlignment="1">
      <alignment vertical="center"/>
    </xf>
    <xf numFmtId="0" fontId="48" fillId="0" borderId="127" xfId="0" applyFont="1" applyFill="1" applyBorder="1" applyAlignment="1">
      <alignment vertical="center"/>
    </xf>
    <xf numFmtId="0" fontId="12" fillId="0" borderId="30" xfId="0" applyFont="1" applyBorder="1" applyAlignment="1">
      <alignment vertical="center"/>
    </xf>
    <xf numFmtId="0" fontId="14" fillId="0" borderId="93" xfId="0" applyFont="1" applyBorder="1" applyAlignment="1">
      <alignment vertical="center"/>
    </xf>
    <xf numFmtId="0" fontId="14" fillId="0" borderId="71" xfId="0" applyFont="1" applyBorder="1" applyAlignment="1">
      <alignment vertical="center"/>
    </xf>
    <xf numFmtId="0" fontId="0" fillId="0" borderId="71" xfId="0" applyBorder="1" applyAlignment="1">
      <alignment vertical="center"/>
    </xf>
    <xf numFmtId="0" fontId="18" fillId="0" borderId="29" xfId="0" applyFont="1" applyBorder="1" applyAlignment="1">
      <alignment horizontal="center" vertical="center" shrinkToFit="1"/>
    </xf>
    <xf numFmtId="0" fontId="14" fillId="0" borderId="97" xfId="0" applyFont="1" applyBorder="1" applyAlignment="1">
      <alignment horizontal="right" vertical="center"/>
    </xf>
    <xf numFmtId="0" fontId="14" fillId="0" borderId="122" xfId="0" applyFont="1" applyBorder="1" applyAlignment="1">
      <alignment vertical="center"/>
    </xf>
    <xf numFmtId="0" fontId="14" fillId="0" borderId="10" xfId="0" applyFont="1" applyBorder="1" applyAlignment="1" applyProtection="1">
      <alignment horizontal="center" vertical="center" shrinkToFit="1"/>
      <protection/>
    </xf>
    <xf numFmtId="0" fontId="0" fillId="0" borderId="0" xfId="0" applyAlignment="1" applyProtection="1">
      <alignment vertical="center"/>
      <protection/>
    </xf>
    <xf numFmtId="0" fontId="3" fillId="0" borderId="0" xfId="0" applyFont="1" applyBorder="1" applyAlignment="1" applyProtection="1">
      <alignment horizontal="center" vertical="center"/>
      <protection/>
    </xf>
    <xf numFmtId="0" fontId="12" fillId="0" borderId="5" xfId="0" applyFont="1" applyBorder="1" applyAlignment="1" applyProtection="1">
      <alignment vertical="center"/>
      <protection/>
    </xf>
    <xf numFmtId="0" fontId="12" fillId="0" borderId="8" xfId="0" applyFont="1" applyBorder="1" applyAlignment="1" applyProtection="1">
      <alignment vertical="center"/>
      <protection/>
    </xf>
    <xf numFmtId="0" fontId="13" fillId="0" borderId="8" xfId="0" applyFont="1" applyBorder="1" applyAlignment="1" applyProtection="1">
      <alignment vertical="center"/>
      <protection/>
    </xf>
    <xf numFmtId="0" fontId="13" fillId="0" borderId="4" xfId="0" applyFont="1" applyBorder="1" applyAlignment="1" applyProtection="1">
      <alignment vertical="center"/>
      <protection/>
    </xf>
    <xf numFmtId="0" fontId="12" fillId="0" borderId="6" xfId="0" applyFont="1" applyBorder="1" applyAlignment="1" applyProtection="1">
      <alignment vertical="center"/>
      <protection/>
    </xf>
    <xf numFmtId="0" fontId="12"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2" xfId="0" applyFont="1" applyBorder="1" applyAlignment="1" applyProtection="1">
      <alignment vertical="center"/>
      <protection/>
    </xf>
    <xf numFmtId="0" fontId="14" fillId="0" borderId="0" xfId="0" applyFont="1" applyAlignment="1" applyProtection="1">
      <alignment vertical="center"/>
      <protection/>
    </xf>
    <xf numFmtId="0" fontId="13" fillId="0" borderId="0" xfId="0" applyFont="1" applyFill="1" applyBorder="1" applyAlignment="1" applyProtection="1">
      <alignment vertical="center"/>
      <protection/>
    </xf>
    <xf numFmtId="0" fontId="15" fillId="0" borderId="0" xfId="0" applyFont="1" applyBorder="1" applyAlignment="1" applyProtection="1">
      <alignment vertical="center"/>
      <protection/>
    </xf>
    <xf numFmtId="0" fontId="0" fillId="0" borderId="7" xfId="0" applyBorder="1" applyAlignment="1" applyProtection="1">
      <alignment vertical="center"/>
      <protection/>
    </xf>
    <xf numFmtId="0" fontId="0" fillId="0" borderId="1" xfId="0" applyBorder="1" applyAlignment="1" applyProtection="1">
      <alignment vertical="center"/>
      <protection/>
    </xf>
    <xf numFmtId="0" fontId="0" fillId="0" borderId="3" xfId="0" applyBorder="1" applyAlignment="1" applyProtection="1">
      <alignment vertical="center"/>
      <protection/>
    </xf>
    <xf numFmtId="0" fontId="0" fillId="0" borderId="8" xfId="0" applyBorder="1" applyAlignment="1" applyProtection="1">
      <alignment vertical="center"/>
      <protection/>
    </xf>
    <xf numFmtId="0" fontId="0" fillId="0" borderId="6" xfId="0"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14" fillId="0" borderId="0" xfId="0" applyFont="1" applyBorder="1" applyAlignment="1" applyProtection="1">
      <alignment vertical="center"/>
      <protection/>
    </xf>
    <xf numFmtId="0" fontId="14" fillId="0" borderId="0" xfId="0" applyFont="1" applyAlignment="1" applyProtection="1">
      <alignment horizontal="right" vertical="center"/>
      <protection/>
    </xf>
    <xf numFmtId="0" fontId="14" fillId="0" borderId="96" xfId="0" applyFont="1" applyBorder="1" applyAlignment="1" applyProtection="1">
      <alignment vertical="center"/>
      <protection/>
    </xf>
    <xf numFmtId="0" fontId="14" fillId="0" borderId="8" xfId="0" applyFont="1" applyBorder="1" applyAlignment="1" applyProtection="1">
      <alignment vertical="center"/>
      <protection/>
    </xf>
    <xf numFmtId="0" fontId="14" fillId="0" borderId="9" xfId="0" applyFont="1" applyBorder="1" applyAlignment="1" applyProtection="1">
      <alignment horizontal="center" vertical="center"/>
      <protection/>
    </xf>
    <xf numFmtId="0" fontId="14" fillId="0" borderId="58" xfId="0" applyFont="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14" fillId="0" borderId="0" xfId="0" applyFont="1" applyBorder="1" applyAlignment="1" applyProtection="1">
      <alignment horizontal="center" vertical="center" shrinkToFit="1"/>
      <protection/>
    </xf>
    <xf numFmtId="178" fontId="14" fillId="0" borderId="9" xfId="0" applyNumberFormat="1" applyFont="1" applyBorder="1" applyAlignment="1" applyProtection="1">
      <alignment horizontal="center" vertical="center"/>
      <protection/>
    </xf>
    <xf numFmtId="0" fontId="14" fillId="0" borderId="16"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6" xfId="0" applyFont="1" applyBorder="1" applyAlignment="1" applyProtection="1">
      <alignment vertical="center"/>
      <protection/>
    </xf>
    <xf numFmtId="0" fontId="14" fillId="0" borderId="15" xfId="0" applyFont="1" applyBorder="1" applyAlignment="1" applyProtection="1">
      <alignment vertical="center"/>
      <protection/>
    </xf>
    <xf numFmtId="0" fontId="14" fillId="0" borderId="16" xfId="0" applyFont="1" applyFill="1" applyBorder="1" applyAlignment="1" applyProtection="1">
      <alignment vertical="center"/>
      <protection/>
    </xf>
    <xf numFmtId="0" fontId="14" fillId="0" borderId="0" xfId="0" applyFont="1" applyBorder="1" applyAlignment="1" applyProtection="1">
      <alignment vertical="center"/>
      <protection/>
    </xf>
    <xf numFmtId="0" fontId="14" fillId="0" borderId="21" xfId="0" applyFont="1" applyBorder="1" applyAlignment="1" applyProtection="1">
      <alignment vertical="center"/>
      <protection/>
    </xf>
    <xf numFmtId="0" fontId="14" fillId="0" borderId="9" xfId="0" applyFont="1" applyBorder="1" applyAlignment="1" applyProtection="1">
      <alignment vertical="center"/>
      <protection/>
    </xf>
    <xf numFmtId="0" fontId="18" fillId="0" borderId="9" xfId="0" applyFont="1" applyBorder="1" applyAlignment="1" applyProtection="1">
      <alignment vertical="center"/>
      <protection/>
    </xf>
    <xf numFmtId="0" fontId="14" fillId="0" borderId="9" xfId="0" applyFont="1" applyBorder="1" applyAlignment="1" applyProtection="1">
      <alignment vertical="center"/>
      <protection/>
    </xf>
    <xf numFmtId="0" fontId="18" fillId="0" borderId="9" xfId="0" applyFont="1" applyBorder="1" applyAlignment="1" applyProtection="1">
      <alignment vertical="center"/>
      <protection/>
    </xf>
    <xf numFmtId="0" fontId="18" fillId="0" borderId="23" xfId="0" applyFont="1" applyBorder="1" applyAlignment="1" applyProtection="1">
      <alignment vertical="center"/>
      <protection/>
    </xf>
    <xf numFmtId="0" fontId="0" fillId="0" borderId="0" xfId="0" applyAlignment="1" applyProtection="1">
      <alignment horizontal="center" vertical="center"/>
      <protection/>
    </xf>
    <xf numFmtId="0" fontId="14" fillId="0" borderId="0" xfId="0" applyFont="1" applyAlignment="1" applyProtection="1">
      <alignment vertical="center"/>
      <protection/>
    </xf>
    <xf numFmtId="0" fontId="14" fillId="0" borderId="14" xfId="0" applyFont="1" applyBorder="1" applyAlignment="1" applyProtection="1">
      <alignment vertical="center"/>
      <protection/>
    </xf>
    <xf numFmtId="0" fontId="14" fillId="0" borderId="10" xfId="0" applyFont="1" applyBorder="1" applyAlignment="1" applyProtection="1">
      <alignment vertical="center"/>
      <protection/>
    </xf>
    <xf numFmtId="0" fontId="18" fillId="0" borderId="0" xfId="0" applyFont="1" applyBorder="1" applyAlignment="1" applyProtection="1">
      <alignment vertical="center"/>
      <protection/>
    </xf>
    <xf numFmtId="0" fontId="14" fillId="0" borderId="10" xfId="0" applyFont="1" applyBorder="1" applyAlignment="1" applyProtection="1">
      <alignment/>
      <protection/>
    </xf>
    <xf numFmtId="0" fontId="18" fillId="0" borderId="10" xfId="0" applyFont="1" applyBorder="1" applyAlignment="1" applyProtection="1">
      <alignment/>
      <protection/>
    </xf>
    <xf numFmtId="0" fontId="18" fillId="0" borderId="17" xfId="0" applyFont="1" applyBorder="1" applyAlignment="1" applyProtection="1">
      <alignment/>
      <protection/>
    </xf>
    <xf numFmtId="0" fontId="14" fillId="0" borderId="19" xfId="0" applyFont="1" applyBorder="1" applyAlignment="1" applyProtection="1">
      <alignment horizontal="center" vertical="center" shrinkToFit="1"/>
      <protection/>
    </xf>
    <xf numFmtId="0" fontId="14" fillId="0" borderId="20" xfId="0" applyFont="1" applyBorder="1" applyAlignment="1" applyProtection="1">
      <alignment horizontal="center" vertical="center" shrinkToFit="1"/>
      <protection/>
    </xf>
    <xf numFmtId="0" fontId="14" fillId="0" borderId="6" xfId="0" applyFont="1" applyBorder="1" applyAlignment="1" applyProtection="1">
      <alignment vertical="center"/>
      <protection/>
    </xf>
    <xf numFmtId="0" fontId="14" fillId="0" borderId="16" xfId="0" applyFont="1" applyBorder="1" applyAlignment="1" applyProtection="1">
      <alignment horizontal="center" vertical="center" textRotation="255"/>
      <protection/>
    </xf>
    <xf numFmtId="0" fontId="14" fillId="0" borderId="21" xfId="0" applyFont="1" applyBorder="1" applyAlignment="1" applyProtection="1">
      <alignment horizontal="center" vertical="center" textRotation="255"/>
      <protection/>
    </xf>
    <xf numFmtId="176" fontId="14" fillId="0" borderId="9" xfId="0" applyNumberFormat="1" applyFont="1" applyBorder="1" applyAlignment="1" applyProtection="1">
      <alignment/>
      <protection/>
    </xf>
    <xf numFmtId="176" fontId="14" fillId="0" borderId="23" xfId="0" applyNumberFormat="1" applyFont="1" applyBorder="1" applyAlignment="1" applyProtection="1">
      <alignment/>
      <protection/>
    </xf>
    <xf numFmtId="0" fontId="14" fillId="0" borderId="15" xfId="0" applyFont="1" applyBorder="1" applyAlignment="1" applyProtection="1">
      <alignment horizontal="center" vertical="center" textRotation="255"/>
      <protection/>
    </xf>
    <xf numFmtId="0" fontId="14" fillId="0" borderId="0" xfId="0" applyFont="1" applyBorder="1" applyAlignment="1" applyProtection="1">
      <alignment horizontal="center" vertical="center" textRotation="255"/>
      <protection/>
    </xf>
    <xf numFmtId="0" fontId="14" fillId="0" borderId="12" xfId="0" applyFont="1" applyBorder="1" applyAlignment="1" applyProtection="1">
      <alignment horizontal="center" vertical="center" textRotation="255"/>
      <protection/>
    </xf>
    <xf numFmtId="0" fontId="14" fillId="0" borderId="9" xfId="0" applyFont="1" applyBorder="1" applyAlignment="1" applyProtection="1">
      <alignment horizontal="center" vertical="center" textRotation="255"/>
      <protection/>
    </xf>
    <xf numFmtId="0" fontId="14" fillId="0" borderId="11" xfId="0" applyFont="1" applyBorder="1" applyAlignment="1" applyProtection="1">
      <alignment vertical="center"/>
      <protection/>
    </xf>
    <xf numFmtId="0" fontId="14" fillId="0" borderId="6" xfId="0" applyFont="1" applyBorder="1" applyAlignment="1" applyProtection="1">
      <alignment vertical="center" textRotation="255"/>
      <protection/>
    </xf>
    <xf numFmtId="0" fontId="18" fillId="0" borderId="15" xfId="0" applyFont="1" applyBorder="1" applyAlignment="1" applyProtection="1">
      <alignment vertical="distributed" textRotation="255"/>
      <protection/>
    </xf>
    <xf numFmtId="0" fontId="14" fillId="0" borderId="9" xfId="0" applyFont="1" applyBorder="1" applyAlignment="1" applyProtection="1">
      <alignment horizontal="center"/>
      <protection/>
    </xf>
    <xf numFmtId="0" fontId="14" fillId="0" borderId="23" xfId="0" applyFont="1" applyBorder="1" applyAlignment="1" applyProtection="1">
      <alignment horizontal="center"/>
      <protection/>
    </xf>
    <xf numFmtId="0" fontId="18" fillId="0" borderId="6" xfId="0" applyFont="1" applyBorder="1" applyAlignment="1" applyProtection="1">
      <alignment vertical="distributed" textRotation="255"/>
      <protection/>
    </xf>
    <xf numFmtId="0" fontId="9" fillId="0" borderId="0" xfId="0" applyFont="1" applyBorder="1" applyAlignment="1" applyProtection="1">
      <alignment horizontal="center" vertical="center"/>
      <protection/>
    </xf>
    <xf numFmtId="0" fontId="14" fillId="0" borderId="9" xfId="0" applyFont="1" applyBorder="1" applyAlignment="1" applyProtection="1">
      <alignment horizontal="center" vertical="center" shrinkToFit="1"/>
      <protection/>
    </xf>
    <xf numFmtId="0" fontId="18" fillId="0" borderId="16" xfId="0" applyFont="1" applyBorder="1" applyAlignment="1" applyProtection="1">
      <alignment vertical="distributed" textRotation="255"/>
      <protection/>
    </xf>
    <xf numFmtId="0" fontId="14" fillId="0" borderId="16" xfId="0" applyFont="1" applyBorder="1" applyAlignment="1" applyProtection="1">
      <alignment vertical="center"/>
      <protection/>
    </xf>
    <xf numFmtId="0" fontId="14" fillId="0" borderId="12" xfId="0" applyFont="1" applyBorder="1" applyAlignment="1" applyProtection="1">
      <alignment vertical="center"/>
      <protection/>
    </xf>
    <xf numFmtId="0" fontId="14" fillId="0" borderId="13" xfId="0" applyFont="1" applyBorder="1" applyAlignment="1" applyProtection="1">
      <alignment vertical="center"/>
      <protection/>
    </xf>
    <xf numFmtId="176" fontId="14" fillId="0" borderId="10" xfId="0" applyNumberFormat="1" applyFont="1" applyBorder="1" applyAlignment="1" applyProtection="1">
      <alignment/>
      <protection/>
    </xf>
    <xf numFmtId="0" fontId="18" fillId="0" borderId="10" xfId="0" applyFont="1" applyFill="1" applyBorder="1" applyAlignment="1" applyProtection="1">
      <alignment horizontal="center" vertical="center"/>
      <protection/>
    </xf>
    <xf numFmtId="0" fontId="18" fillId="0" borderId="58" xfId="0" applyFont="1" applyBorder="1" applyAlignment="1" applyProtection="1">
      <alignment vertical="center"/>
      <protection/>
    </xf>
    <xf numFmtId="0" fontId="14" fillId="0" borderId="13" xfId="0" applyFont="1" applyBorder="1" applyAlignment="1" applyProtection="1">
      <alignment/>
      <protection/>
    </xf>
    <xf numFmtId="0" fontId="14" fillId="0" borderId="9" xfId="0" applyFont="1" applyBorder="1" applyAlignment="1" applyProtection="1">
      <alignment/>
      <protection/>
    </xf>
    <xf numFmtId="0" fontId="14" fillId="0" borderId="10" xfId="0" applyFont="1" applyBorder="1" applyAlignment="1" applyProtection="1">
      <alignment vertical="center"/>
      <protection/>
    </xf>
    <xf numFmtId="0" fontId="18" fillId="0" borderId="0" xfId="0" applyFont="1" applyFill="1" applyBorder="1" applyAlignment="1" applyProtection="1">
      <alignment horizontal="center" vertical="center"/>
      <protection/>
    </xf>
    <xf numFmtId="0" fontId="18" fillId="0" borderId="15" xfId="0" applyFont="1" applyFill="1" applyBorder="1" applyAlignment="1" applyProtection="1">
      <alignment horizontal="center" vertical="center"/>
      <protection/>
    </xf>
    <xf numFmtId="0" fontId="18" fillId="0" borderId="10" xfId="0" applyFont="1" applyBorder="1" applyAlignment="1" applyProtection="1">
      <alignment vertical="center"/>
      <protection/>
    </xf>
    <xf numFmtId="0" fontId="14" fillId="0" borderId="17" xfId="0" applyFont="1" applyBorder="1" applyAlignment="1" applyProtection="1">
      <alignment vertical="center"/>
      <protection/>
    </xf>
    <xf numFmtId="0" fontId="14" fillId="0" borderId="10" xfId="0" applyFont="1" applyBorder="1" applyAlignment="1" applyProtection="1">
      <alignment horizontal="center"/>
      <protection/>
    </xf>
    <xf numFmtId="0" fontId="14" fillId="0" borderId="6" xfId="0" applyFont="1" applyBorder="1" applyAlignment="1" applyProtection="1">
      <alignment horizontal="center" vertical="center" textRotation="255"/>
      <protection/>
    </xf>
    <xf numFmtId="0" fontId="14" fillId="0" borderId="15" xfId="0" applyFont="1" applyBorder="1" applyAlignment="1" applyProtection="1">
      <alignment vertical="center"/>
      <protection/>
    </xf>
    <xf numFmtId="0" fontId="18" fillId="0" borderId="43" xfId="0" applyFont="1" applyBorder="1" applyAlignment="1" applyProtection="1">
      <alignment vertical="center"/>
      <protection/>
    </xf>
    <xf numFmtId="0" fontId="18" fillId="0" borderId="11" xfId="0" applyFont="1" applyBorder="1" applyAlignment="1" applyProtection="1">
      <alignment vertical="center"/>
      <protection/>
    </xf>
    <xf numFmtId="0" fontId="0" fillId="0" borderId="11" xfId="0" applyBorder="1" applyAlignment="1" applyProtection="1">
      <alignment vertical="center"/>
      <protection/>
    </xf>
    <xf numFmtId="0" fontId="18" fillId="0" borderId="59" xfId="0" applyFont="1" applyBorder="1" applyAlignment="1" applyProtection="1">
      <alignment vertical="center"/>
      <protection/>
    </xf>
    <xf numFmtId="0" fontId="18" fillId="0" borderId="6" xfId="0" applyFont="1" applyBorder="1" applyAlignment="1" applyProtection="1">
      <alignment vertical="center"/>
      <protection/>
    </xf>
    <xf numFmtId="0" fontId="18" fillId="0" borderId="2" xfId="0" applyFont="1" applyBorder="1" applyAlignment="1" applyProtection="1">
      <alignment vertical="center"/>
      <protection/>
    </xf>
    <xf numFmtId="0" fontId="14" fillId="0" borderId="0" xfId="21" applyFont="1" applyBorder="1" applyAlignment="1" applyProtection="1">
      <alignment vertical="center"/>
      <protection/>
    </xf>
    <xf numFmtId="0" fontId="9" fillId="0" borderId="0" xfId="0" applyFont="1" applyBorder="1" applyAlignment="1" applyProtection="1">
      <alignment vertical="center"/>
      <protection/>
    </xf>
    <xf numFmtId="0" fontId="14" fillId="0" borderId="1" xfId="0" applyFont="1" applyBorder="1" applyAlignment="1" applyProtection="1">
      <alignment vertical="center"/>
      <protection/>
    </xf>
    <xf numFmtId="0" fontId="14" fillId="0" borderId="1" xfId="0" applyFont="1" applyBorder="1" applyAlignment="1" applyProtection="1">
      <alignment horizontal="center" vertical="center"/>
      <protection/>
    </xf>
    <xf numFmtId="0" fontId="9" fillId="0" borderId="1" xfId="0" applyFont="1" applyBorder="1" applyAlignment="1" applyProtection="1">
      <alignment vertical="center"/>
      <protection/>
    </xf>
    <xf numFmtId="0" fontId="27" fillId="0" borderId="0" xfId="0" applyFont="1" applyBorder="1" applyAlignment="1" applyProtection="1">
      <alignment vertical="center"/>
      <protection/>
    </xf>
    <xf numFmtId="0" fontId="0" fillId="0" borderId="0" xfId="0" applyBorder="1" applyAlignment="1" applyProtection="1">
      <alignment horizontal="center" vertical="center" textRotation="255"/>
      <protection/>
    </xf>
    <xf numFmtId="0" fontId="0" fillId="0" borderId="0" xfId="0" applyBorder="1" applyAlignment="1" applyProtection="1">
      <alignment horizontal="center" vertical="center" textRotation="255" wrapText="1"/>
      <protection/>
    </xf>
    <xf numFmtId="0" fontId="0" fillId="0" borderId="0" xfId="0" applyFill="1" applyBorder="1" applyAlignment="1" applyProtection="1">
      <alignment horizontal="center" vertical="center" textRotation="255" wrapText="1"/>
      <protection/>
    </xf>
    <xf numFmtId="0" fontId="9"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20" fillId="0" borderId="0" xfId="0" applyFont="1" applyBorder="1" applyAlignment="1" applyProtection="1">
      <alignment vertical="center"/>
      <protection/>
    </xf>
    <xf numFmtId="0" fontId="14" fillId="0" borderId="5" xfId="0" applyFont="1" applyBorder="1" applyAlignment="1" applyProtection="1">
      <alignment vertical="center"/>
      <protection/>
    </xf>
    <xf numFmtId="0" fontId="14" fillId="0" borderId="63" xfId="0" applyFont="1" applyBorder="1" applyAlignment="1" applyProtection="1">
      <alignment vertical="center"/>
      <protection/>
    </xf>
    <xf numFmtId="0" fontId="14" fillId="0" borderId="128" xfId="0" applyFont="1" applyBorder="1" applyAlignment="1" applyProtection="1">
      <alignment vertical="center"/>
      <protection/>
    </xf>
    <xf numFmtId="0" fontId="14" fillId="0" borderId="30" xfId="0" applyFont="1" applyBorder="1" applyAlignment="1" applyProtection="1">
      <alignment vertical="center"/>
      <protection/>
    </xf>
    <xf numFmtId="0" fontId="14" fillId="0" borderId="120" xfId="0" applyFont="1" applyBorder="1" applyAlignment="1" applyProtection="1">
      <alignment vertical="center"/>
      <protection/>
    </xf>
    <xf numFmtId="0" fontId="14" fillId="0" borderId="17" xfId="0" applyFont="1" applyBorder="1" applyAlignment="1" applyProtection="1">
      <alignment vertical="center"/>
      <protection/>
    </xf>
    <xf numFmtId="176" fontId="14" fillId="0" borderId="9" xfId="0" applyNumberFormat="1" applyFont="1" applyFill="1" applyBorder="1" applyAlignment="1" applyProtection="1">
      <alignment horizontal="center" vertical="center"/>
      <protection/>
    </xf>
    <xf numFmtId="0" fontId="21" fillId="0" borderId="9" xfId="0" applyFont="1" applyFill="1" applyBorder="1" applyAlignment="1" applyProtection="1">
      <alignment horizontal="center" vertical="center"/>
      <protection/>
    </xf>
    <xf numFmtId="176" fontId="14" fillId="0" borderId="11" xfId="0" applyNumberFormat="1" applyFont="1" applyFill="1" applyBorder="1" applyAlignment="1" applyProtection="1">
      <alignment horizontal="center" vertical="center"/>
      <protection/>
    </xf>
    <xf numFmtId="0" fontId="14" fillId="0" borderId="9" xfId="0" applyFont="1" applyFill="1" applyBorder="1" applyAlignment="1" applyProtection="1">
      <alignment vertical="center"/>
      <protection/>
    </xf>
    <xf numFmtId="0" fontId="14" fillId="0" borderId="58" xfId="0" applyFont="1" applyBorder="1" applyAlignment="1" applyProtection="1">
      <alignment vertical="center"/>
      <protection/>
    </xf>
    <xf numFmtId="0" fontId="14" fillId="0" borderId="9" xfId="0" applyFont="1" applyFill="1" applyBorder="1" applyAlignment="1" applyProtection="1">
      <alignment vertical="center"/>
      <protection/>
    </xf>
    <xf numFmtId="177" fontId="14" fillId="0" borderId="9" xfId="0" applyNumberFormat="1" applyFont="1" applyFill="1" applyBorder="1" applyAlignment="1" applyProtection="1">
      <alignment horizontal="center" vertical="center"/>
      <protection/>
    </xf>
    <xf numFmtId="0" fontId="14" fillId="0" borderId="23" xfId="0" applyFont="1" applyFill="1" applyBorder="1" applyAlignment="1" applyProtection="1">
      <alignment vertical="center"/>
      <protection/>
    </xf>
    <xf numFmtId="0" fontId="14" fillId="0" borderId="23" xfId="0" applyFont="1" applyBorder="1" applyAlignment="1" applyProtection="1">
      <alignment vertical="center"/>
      <protection/>
    </xf>
    <xf numFmtId="0" fontId="14" fillId="0" borderId="9" xfId="0" applyFont="1" applyBorder="1" applyAlignment="1" applyProtection="1">
      <alignment vertical="center" textRotation="255"/>
      <protection/>
    </xf>
    <xf numFmtId="0" fontId="14" fillId="0" borderId="22" xfId="0" applyFont="1" applyBorder="1" applyAlignment="1" applyProtection="1">
      <alignment vertical="center"/>
      <protection/>
    </xf>
    <xf numFmtId="0" fontId="18" fillId="0" borderId="0" xfId="0" applyFont="1" applyBorder="1" applyAlignment="1" applyProtection="1">
      <alignment vertical="center"/>
      <protection/>
    </xf>
    <xf numFmtId="0" fontId="14" fillId="0" borderId="59" xfId="0" applyFont="1" applyBorder="1" applyAlignment="1" applyProtection="1">
      <alignment vertical="center"/>
      <protection/>
    </xf>
    <xf numFmtId="0" fontId="14" fillId="0" borderId="0" xfId="0" applyFont="1" applyBorder="1" applyAlignment="1" applyProtection="1">
      <alignment horizontal="right" vertical="center"/>
      <protection/>
    </xf>
    <xf numFmtId="0" fontId="14" fillId="0" borderId="45" xfId="0" applyFont="1" applyBorder="1" applyAlignment="1" applyProtection="1">
      <alignment vertical="center"/>
      <protection/>
    </xf>
    <xf numFmtId="0" fontId="14" fillId="0" borderId="2" xfId="0" applyFont="1" applyBorder="1" applyAlignment="1" applyProtection="1">
      <alignment vertical="center"/>
      <protection/>
    </xf>
    <xf numFmtId="0" fontId="14" fillId="0" borderId="18" xfId="0" applyFont="1" applyBorder="1" applyAlignment="1" applyProtection="1">
      <alignment vertical="center"/>
      <protection/>
    </xf>
    <xf numFmtId="0" fontId="21" fillId="0" borderId="10" xfId="0" applyFont="1" applyBorder="1" applyAlignment="1" applyProtection="1">
      <alignment vertical="center"/>
      <protection/>
    </xf>
    <xf numFmtId="0" fontId="0" fillId="0" borderId="2" xfId="0" applyBorder="1" applyAlignment="1" applyProtection="1">
      <alignment vertical="center"/>
      <protection/>
    </xf>
    <xf numFmtId="0" fontId="14" fillId="0" borderId="26" xfId="0" applyFont="1" applyBorder="1" applyAlignment="1" applyProtection="1">
      <alignment vertical="center"/>
      <protection/>
    </xf>
    <xf numFmtId="0" fontId="14" fillId="0" borderId="16" xfId="0" applyFont="1" applyBorder="1" applyAlignment="1" applyProtection="1">
      <alignment vertical="center"/>
      <protection/>
    </xf>
    <xf numFmtId="0" fontId="14" fillId="0" borderId="1" xfId="0" applyFont="1" applyBorder="1" applyAlignment="1" applyProtection="1">
      <alignment vertical="center"/>
      <protection/>
    </xf>
    <xf numFmtId="0" fontId="14" fillId="0" borderId="25" xfId="0" applyFont="1" applyBorder="1" applyAlignment="1" applyProtection="1">
      <alignment vertical="center"/>
      <protection/>
    </xf>
    <xf numFmtId="0" fontId="14" fillId="0" borderId="32" xfId="0" applyFont="1" applyBorder="1" applyAlignment="1" applyProtection="1">
      <alignment vertical="center"/>
      <protection/>
    </xf>
    <xf numFmtId="0" fontId="14" fillId="0" borderId="31" xfId="0" applyFont="1" applyBorder="1" applyAlignment="1" applyProtection="1">
      <alignment vertical="center"/>
      <protection/>
    </xf>
    <xf numFmtId="0" fontId="14" fillId="2" borderId="0" xfId="0" applyFont="1" applyFill="1" applyBorder="1" applyAlignment="1" applyProtection="1">
      <alignment vertical="center"/>
      <protection/>
    </xf>
    <xf numFmtId="0" fontId="14" fillId="2" borderId="4" xfId="0" applyFont="1" applyFill="1" applyBorder="1" applyAlignment="1" applyProtection="1">
      <alignment vertical="center"/>
      <protection/>
    </xf>
    <xf numFmtId="0" fontId="14" fillId="0" borderId="33" xfId="0" applyFont="1" applyFill="1" applyBorder="1" applyAlignment="1" applyProtection="1">
      <alignment vertical="center"/>
      <protection/>
    </xf>
    <xf numFmtId="0" fontId="14" fillId="0" borderId="39" xfId="0" applyFont="1" applyFill="1" applyBorder="1" applyAlignment="1" applyProtection="1">
      <alignment vertical="center"/>
      <protection/>
    </xf>
    <xf numFmtId="0" fontId="14" fillId="2" borderId="33" xfId="0" applyFont="1" applyFill="1" applyBorder="1" applyAlignment="1" applyProtection="1">
      <alignment vertical="center"/>
      <protection/>
    </xf>
    <xf numFmtId="0" fontId="14" fillId="2" borderId="39" xfId="0" applyFont="1" applyFill="1" applyBorder="1" applyAlignment="1" applyProtection="1">
      <alignment vertical="center"/>
      <protection/>
    </xf>
    <xf numFmtId="0" fontId="14" fillId="0" borderId="33" xfId="0" applyFont="1" applyBorder="1" applyAlignment="1" applyProtection="1">
      <alignment vertical="center"/>
      <protection/>
    </xf>
    <xf numFmtId="0" fontId="14" fillId="0" borderId="42" xfId="0" applyFont="1" applyBorder="1" applyAlignment="1" applyProtection="1">
      <alignment vertical="center"/>
      <protection/>
    </xf>
    <xf numFmtId="0" fontId="14" fillId="0" borderId="34" xfId="0" applyFont="1" applyBorder="1" applyAlignment="1" applyProtection="1">
      <alignment vertical="center"/>
      <protection/>
    </xf>
    <xf numFmtId="0" fontId="14" fillId="0" borderId="69" xfId="0" applyFont="1" applyBorder="1" applyAlignment="1" applyProtection="1">
      <alignment vertical="center"/>
      <protection/>
    </xf>
    <xf numFmtId="0" fontId="14" fillId="2" borderId="6" xfId="0" applyFont="1" applyFill="1" applyBorder="1" applyAlignment="1" applyProtection="1">
      <alignment vertical="center"/>
      <protection/>
    </xf>
    <xf numFmtId="0" fontId="14" fillId="2" borderId="2" xfId="0" applyFont="1" applyFill="1" applyBorder="1" applyAlignment="1" applyProtection="1">
      <alignment vertical="center"/>
      <protection/>
    </xf>
    <xf numFmtId="0" fontId="14" fillId="0" borderId="129" xfId="0" applyFont="1" applyFill="1" applyBorder="1" applyAlignment="1" applyProtection="1">
      <alignment vertical="center"/>
      <protection/>
    </xf>
    <xf numFmtId="0" fontId="14" fillId="2" borderId="130" xfId="0" applyFont="1" applyFill="1" applyBorder="1" applyAlignment="1" applyProtection="1">
      <alignment vertical="center"/>
      <protection/>
    </xf>
    <xf numFmtId="0" fontId="14" fillId="2" borderId="129" xfId="0" applyFont="1" applyFill="1" applyBorder="1" applyAlignment="1" applyProtection="1">
      <alignment vertical="center"/>
      <protection/>
    </xf>
    <xf numFmtId="0" fontId="14" fillId="0" borderId="130" xfId="0" applyFont="1" applyBorder="1" applyAlignment="1" applyProtection="1">
      <alignment vertical="center"/>
      <protection/>
    </xf>
    <xf numFmtId="0" fontId="14" fillId="0" borderId="131" xfId="0" applyFont="1" applyBorder="1" applyAlignment="1" applyProtection="1">
      <alignment vertical="center"/>
      <protection/>
    </xf>
    <xf numFmtId="0" fontId="14" fillId="2" borderId="132" xfId="0" applyFont="1" applyFill="1" applyBorder="1" applyAlignment="1" applyProtection="1">
      <alignment vertical="center"/>
      <protection/>
    </xf>
    <xf numFmtId="0" fontId="14" fillId="0" borderId="0" xfId="0" applyFont="1" applyFill="1" applyAlignment="1" applyProtection="1">
      <alignment vertical="center"/>
      <protection/>
    </xf>
    <xf numFmtId="0" fontId="14" fillId="0" borderId="11" xfId="0" applyFont="1" applyBorder="1" applyAlignment="1" applyProtection="1">
      <alignment vertical="center"/>
      <protection/>
    </xf>
    <xf numFmtId="0" fontId="0" fillId="0" borderId="0" xfId="0" applyBorder="1" applyAlignment="1" applyProtection="1">
      <alignment vertical="center"/>
      <protection/>
    </xf>
    <xf numFmtId="0" fontId="14" fillId="0" borderId="27" xfId="0" applyFont="1" applyBorder="1" applyAlignment="1" applyProtection="1">
      <alignment vertical="center"/>
      <protection/>
    </xf>
    <xf numFmtId="0" fontId="14" fillId="0" borderId="74" xfId="0" applyFont="1" applyBorder="1" applyAlignment="1" applyProtection="1">
      <alignment vertical="center"/>
      <protection/>
    </xf>
    <xf numFmtId="0" fontId="0" fillId="0" borderId="0" xfId="0" applyFill="1" applyBorder="1" applyAlignment="1" applyProtection="1">
      <alignment vertical="center"/>
      <protection/>
    </xf>
    <xf numFmtId="0" fontId="14" fillId="0" borderId="46" xfId="0" applyFont="1" applyBorder="1" applyAlignment="1" applyProtection="1">
      <alignment vertical="center"/>
      <protection/>
    </xf>
    <xf numFmtId="0" fontId="42" fillId="0" borderId="2" xfId="21" applyFont="1" applyBorder="1" applyAlignment="1" applyProtection="1">
      <alignment vertical="center"/>
      <protection/>
    </xf>
    <xf numFmtId="0" fontId="14" fillId="0" borderId="133" xfId="0" applyFont="1" applyFill="1" applyBorder="1" applyAlignment="1" applyProtection="1">
      <alignment vertical="center"/>
      <protection/>
    </xf>
    <xf numFmtId="0" fontId="14" fillId="0" borderId="7" xfId="0" applyFont="1" applyBorder="1" applyAlignment="1" applyProtection="1">
      <alignment vertical="center"/>
      <protection/>
    </xf>
    <xf numFmtId="0" fontId="14" fillId="0" borderId="3" xfId="0" applyFont="1" applyBorder="1" applyAlignment="1" applyProtection="1">
      <alignment vertical="center"/>
      <protection/>
    </xf>
    <xf numFmtId="0" fontId="46" fillId="0" borderId="2" xfId="0" applyFont="1" applyBorder="1" applyAlignment="1" applyProtection="1">
      <alignment vertical="center"/>
      <protection/>
    </xf>
    <xf numFmtId="0" fontId="14" fillId="0" borderId="0" xfId="0" applyFont="1" applyFill="1" applyBorder="1" applyAlignment="1" applyProtection="1">
      <alignment horizontal="center" vertical="center"/>
      <protection/>
    </xf>
    <xf numFmtId="0" fontId="14" fillId="0" borderId="0" xfId="0" applyFont="1" applyAlignment="1" applyProtection="1">
      <alignment vertical="center" wrapText="1"/>
      <protection/>
    </xf>
    <xf numFmtId="0" fontId="14" fillId="0" borderId="0" xfId="0" applyFont="1" applyAlignment="1" applyProtection="1">
      <alignment horizontal="left" vertical="center" wrapText="1"/>
      <protection/>
    </xf>
    <xf numFmtId="0" fontId="9" fillId="0" borderId="0" xfId="0" applyFont="1" applyAlignment="1" applyProtection="1">
      <alignment vertical="center"/>
      <protection/>
    </xf>
    <xf numFmtId="176" fontId="14" fillId="0" borderId="0" xfId="0" applyNumberFormat="1" applyFont="1" applyFill="1" applyBorder="1" applyAlignment="1" applyProtection="1">
      <alignment vertical="center"/>
      <protection/>
    </xf>
    <xf numFmtId="0" fontId="3" fillId="0" borderId="0" xfId="21" applyFont="1" applyBorder="1" applyAlignment="1" applyProtection="1">
      <alignment vertical="center"/>
      <protection/>
    </xf>
    <xf numFmtId="0" fontId="14" fillId="0" borderId="30" xfId="0" applyFont="1" applyBorder="1" applyAlignment="1" applyProtection="1">
      <alignment vertical="center"/>
      <protection/>
    </xf>
    <xf numFmtId="0" fontId="9" fillId="0" borderId="30"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24" fillId="0" borderId="30" xfId="0" applyFont="1" applyBorder="1" applyAlignment="1" applyProtection="1">
      <alignment horizontal="center" vertical="center"/>
      <protection/>
    </xf>
    <xf numFmtId="178" fontId="14" fillId="0" borderId="30" xfId="0" applyNumberFormat="1" applyFont="1" applyBorder="1" applyAlignment="1" applyProtection="1">
      <alignment horizontal="center" vertical="center"/>
      <protection/>
    </xf>
    <xf numFmtId="178" fontId="14" fillId="0" borderId="134" xfId="0" applyNumberFormat="1" applyFont="1" applyBorder="1" applyAlignment="1" applyProtection="1">
      <alignment horizontal="center" vertical="center"/>
      <protection/>
    </xf>
    <xf numFmtId="0" fontId="14" fillId="0" borderId="18" xfId="0" applyFont="1" applyBorder="1" applyAlignment="1" applyProtection="1">
      <alignment horizontal="center" vertical="center" shrinkToFit="1"/>
      <protection/>
    </xf>
    <xf numFmtId="0" fontId="14" fillId="0" borderId="135" xfId="0" applyFont="1" applyBorder="1" applyAlignment="1" applyProtection="1">
      <alignment horizontal="center" vertical="center" shrinkToFit="1"/>
      <protection/>
    </xf>
    <xf numFmtId="178" fontId="14" fillId="0" borderId="10" xfId="0" applyNumberFormat="1" applyFont="1" applyBorder="1" applyAlignment="1" applyProtection="1">
      <alignment horizontal="center" vertical="center"/>
      <protection/>
    </xf>
    <xf numFmtId="0" fontId="9" fillId="0" borderId="4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4" fillId="0" borderId="0" xfId="0" applyFont="1" applyBorder="1" applyAlignment="1" applyProtection="1">
      <alignment horizontal="center" vertical="center"/>
      <protection/>
    </xf>
    <xf numFmtId="178" fontId="14" fillId="0" borderId="0" xfId="0" applyNumberFormat="1" applyFont="1" applyBorder="1" applyAlignment="1" applyProtection="1">
      <alignment horizontal="center" vertical="center"/>
      <protection/>
    </xf>
    <xf numFmtId="0" fontId="9" fillId="0" borderId="2" xfId="0" applyFont="1" applyBorder="1" applyAlignment="1" applyProtection="1">
      <alignment horizontal="center" vertical="center"/>
      <protection/>
    </xf>
    <xf numFmtId="0" fontId="28" fillId="0" borderId="0" xfId="0" applyFont="1" applyBorder="1" applyAlignment="1" applyProtection="1">
      <alignment vertical="center"/>
      <protection/>
    </xf>
    <xf numFmtId="0" fontId="14" fillId="0" borderId="2" xfId="0" applyFont="1" applyBorder="1" applyAlignment="1" applyProtection="1">
      <alignment horizontal="right" vertical="center"/>
      <protection/>
    </xf>
    <xf numFmtId="0" fontId="9" fillId="0" borderId="0" xfId="0" applyFont="1" applyBorder="1" applyAlignment="1" applyProtection="1">
      <alignment horizontal="distributed" vertical="center"/>
      <protection/>
    </xf>
    <xf numFmtId="178" fontId="14" fillId="0" borderId="136" xfId="0" applyNumberFormat="1" applyFont="1" applyFill="1" applyBorder="1" applyAlignment="1" applyProtection="1">
      <alignment vertical="center"/>
      <protection/>
    </xf>
    <xf numFmtId="178" fontId="14" fillId="0" borderId="10" xfId="0" applyNumberFormat="1" applyFont="1" applyFill="1" applyBorder="1" applyAlignment="1" applyProtection="1">
      <alignment vertical="center"/>
      <protection/>
    </xf>
    <xf numFmtId="178" fontId="14" fillId="0" borderId="11" xfId="0" applyNumberFormat="1" applyFont="1" applyFill="1" applyBorder="1" applyAlignment="1" applyProtection="1">
      <alignment vertical="center"/>
      <protection/>
    </xf>
    <xf numFmtId="0" fontId="14" fillId="0" borderId="13" xfId="0" applyFont="1" applyBorder="1" applyAlignment="1" applyProtection="1">
      <alignment vertical="center"/>
      <protection/>
    </xf>
    <xf numFmtId="0" fontId="14" fillId="0" borderId="44" xfId="0" applyFont="1" applyBorder="1" applyAlignment="1" applyProtection="1">
      <alignment vertical="center"/>
      <protection/>
    </xf>
    <xf numFmtId="0" fontId="14" fillId="0" borderId="24" xfId="0" applyFont="1" applyBorder="1" applyAlignment="1" applyProtection="1">
      <alignment vertical="center"/>
      <protection/>
    </xf>
    <xf numFmtId="0" fontId="14" fillId="0" borderId="47" xfId="0" applyFont="1" applyBorder="1" applyAlignment="1" applyProtection="1">
      <alignment vertical="center"/>
      <protection/>
    </xf>
    <xf numFmtId="0" fontId="14" fillId="2" borderId="10" xfId="0" applyFont="1" applyFill="1" applyBorder="1" applyAlignment="1" applyProtection="1">
      <alignment vertical="center"/>
      <protection/>
    </xf>
    <xf numFmtId="0" fontId="14" fillId="2" borderId="30" xfId="0" applyFont="1" applyFill="1" applyBorder="1" applyAlignment="1" applyProtection="1">
      <alignment vertical="center"/>
      <protection/>
    </xf>
    <xf numFmtId="0" fontId="14" fillId="2" borderId="61" xfId="0" applyFont="1" applyFill="1" applyBorder="1" applyAlignment="1" applyProtection="1">
      <alignment vertical="center"/>
      <protection/>
    </xf>
    <xf numFmtId="0" fontId="14" fillId="2" borderId="15" xfId="0" applyFont="1" applyFill="1" applyBorder="1" applyAlignment="1" applyProtection="1">
      <alignment vertical="center"/>
      <protection/>
    </xf>
    <xf numFmtId="0" fontId="14" fillId="2" borderId="44" xfId="0" applyFont="1" applyFill="1" applyBorder="1" applyAlignment="1" applyProtection="1">
      <alignment vertical="center"/>
      <protection/>
    </xf>
    <xf numFmtId="0" fontId="14" fillId="2" borderId="11" xfId="0" applyFont="1" applyFill="1" applyBorder="1" applyAlignment="1" applyProtection="1">
      <alignment vertical="center"/>
      <protection/>
    </xf>
    <xf numFmtId="0" fontId="14" fillId="2" borderId="13" xfId="0" applyFont="1" applyFill="1" applyBorder="1" applyAlignment="1" applyProtection="1">
      <alignment vertical="center"/>
      <protection/>
    </xf>
    <xf numFmtId="0" fontId="14" fillId="2" borderId="14" xfId="0" applyFont="1" applyFill="1" applyBorder="1" applyAlignment="1" applyProtection="1">
      <alignment vertical="center"/>
      <protection/>
    </xf>
    <xf numFmtId="0" fontId="14" fillId="2" borderId="17" xfId="0" applyFont="1" applyFill="1" applyBorder="1" applyAlignment="1" applyProtection="1">
      <alignment vertical="center"/>
      <protection/>
    </xf>
    <xf numFmtId="0" fontId="14" fillId="2" borderId="1" xfId="0" applyFont="1" applyFill="1" applyBorder="1" applyAlignment="1" applyProtection="1">
      <alignment vertical="center"/>
      <protection/>
    </xf>
    <xf numFmtId="0" fontId="14" fillId="2" borderId="48" xfId="0" applyFont="1" applyFill="1" applyBorder="1" applyAlignment="1" applyProtection="1">
      <alignment vertical="center"/>
      <protection/>
    </xf>
    <xf numFmtId="0" fontId="14" fillId="2" borderId="137" xfId="0" applyFont="1" applyFill="1" applyBorder="1" applyAlignment="1" applyProtection="1">
      <alignment vertical="center"/>
      <protection/>
    </xf>
    <xf numFmtId="0" fontId="14" fillId="2" borderId="3" xfId="0" applyFont="1" applyFill="1" applyBorder="1" applyAlignment="1" applyProtection="1">
      <alignment vertical="center"/>
      <protection/>
    </xf>
    <xf numFmtId="0" fontId="14" fillId="0" borderId="138" xfId="0" applyFont="1" applyBorder="1" applyAlignment="1" applyProtection="1">
      <alignment vertical="center"/>
      <protection/>
    </xf>
    <xf numFmtId="0" fontId="14" fillId="0" borderId="6" xfId="0" applyFont="1" applyFill="1" applyBorder="1" applyAlignment="1" applyProtection="1">
      <alignment vertical="center"/>
      <protection/>
    </xf>
    <xf numFmtId="0" fontId="18" fillId="0" borderId="0" xfId="0" applyFont="1" applyFill="1" applyBorder="1" applyAlignment="1" applyProtection="1">
      <alignment vertical="center"/>
      <protection/>
    </xf>
    <xf numFmtId="178" fontId="14" fillId="0" borderId="0" xfId="0" applyNumberFormat="1" applyFont="1" applyFill="1" applyBorder="1" applyAlignment="1" applyProtection="1">
      <alignment vertical="center"/>
      <protection/>
    </xf>
    <xf numFmtId="0" fontId="14" fillId="0" borderId="139" xfId="0" applyFont="1" applyFill="1" applyBorder="1" applyAlignment="1" applyProtection="1">
      <alignment vertical="center"/>
      <protection/>
    </xf>
    <xf numFmtId="178" fontId="14" fillId="0" borderId="2" xfId="0" applyNumberFormat="1" applyFont="1" applyFill="1" applyBorder="1" applyAlignment="1" applyProtection="1">
      <alignment vertical="center"/>
      <protection/>
    </xf>
    <xf numFmtId="0" fontId="14" fillId="0" borderId="104" xfId="0" applyFont="1" applyBorder="1" applyAlignment="1" applyProtection="1">
      <alignment vertical="center"/>
      <protection/>
    </xf>
    <xf numFmtId="178" fontId="14" fillId="0" borderId="74" xfId="0" applyNumberFormat="1" applyFont="1" applyFill="1" applyBorder="1" applyAlignment="1" applyProtection="1">
      <alignment vertical="center"/>
      <protection/>
    </xf>
    <xf numFmtId="178" fontId="14" fillId="0" borderId="50" xfId="0" applyNumberFormat="1" applyFont="1" applyFill="1" applyBorder="1" applyAlignment="1" applyProtection="1">
      <alignment vertical="center"/>
      <protection/>
    </xf>
    <xf numFmtId="0" fontId="14" fillId="0" borderId="95" xfId="0" applyFont="1" applyBorder="1" applyAlignment="1" applyProtection="1">
      <alignment vertical="center"/>
      <protection/>
    </xf>
    <xf numFmtId="178" fontId="14" fillId="0" borderId="46" xfId="0" applyNumberFormat="1" applyFont="1" applyFill="1" applyBorder="1" applyAlignment="1" applyProtection="1">
      <alignment horizontal="center" vertical="center"/>
      <protection/>
    </xf>
    <xf numFmtId="178" fontId="18" fillId="0" borderId="2" xfId="0" applyNumberFormat="1" applyFont="1" applyFill="1" applyBorder="1" applyAlignment="1" applyProtection="1">
      <alignment horizontal="center" vertical="center"/>
      <protection/>
    </xf>
    <xf numFmtId="178" fontId="14" fillId="0" borderId="0" xfId="0" applyNumberFormat="1" applyFont="1" applyFill="1" applyBorder="1" applyAlignment="1" applyProtection="1">
      <alignment horizontal="center" vertical="center"/>
      <protection/>
    </xf>
    <xf numFmtId="0" fontId="14" fillId="0" borderId="2" xfId="0" applyFont="1" applyBorder="1" applyAlignment="1" applyProtection="1">
      <alignment vertical="center" shrinkToFit="1"/>
      <protection/>
    </xf>
    <xf numFmtId="178" fontId="14" fillId="0" borderId="45" xfId="0" applyNumberFormat="1" applyFont="1" applyFill="1" applyBorder="1" applyAlignment="1" applyProtection="1">
      <alignment vertical="center"/>
      <protection/>
    </xf>
    <xf numFmtId="178" fontId="14" fillId="0" borderId="0" xfId="0" applyNumberFormat="1" applyFont="1" applyFill="1" applyBorder="1" applyAlignment="1" applyProtection="1">
      <alignment textRotation="90"/>
      <protection/>
    </xf>
    <xf numFmtId="0" fontId="14" fillId="0" borderId="5" xfId="0" applyFont="1" applyBorder="1" applyAlignment="1" applyProtection="1">
      <alignment vertical="center"/>
      <protection/>
    </xf>
    <xf numFmtId="0" fontId="14" fillId="0" borderId="4" xfId="0" applyFont="1" applyBorder="1" applyAlignment="1" applyProtection="1">
      <alignment vertical="center"/>
      <protection/>
    </xf>
    <xf numFmtId="0" fontId="14" fillId="0" borderId="11" xfId="0" applyFont="1" applyFill="1" applyBorder="1" applyAlignment="1" applyProtection="1">
      <alignment horizontal="center" vertical="center" textRotation="90"/>
      <protection/>
    </xf>
    <xf numFmtId="0" fontId="18" fillId="0" borderId="0" xfId="0" applyFont="1" applyFill="1" applyBorder="1" applyAlignment="1" applyProtection="1">
      <alignment horizontal="center" vertical="center" textRotation="90"/>
      <protection/>
    </xf>
    <xf numFmtId="0" fontId="14" fillId="0" borderId="0" xfId="0" applyFont="1" applyFill="1" applyBorder="1" applyAlignment="1" applyProtection="1">
      <alignment vertical="center" textRotation="90"/>
      <protection/>
    </xf>
    <xf numFmtId="0" fontId="14" fillId="0" borderId="63" xfId="0" applyFont="1" applyBorder="1" applyAlignment="1" applyProtection="1">
      <alignment vertical="center"/>
      <protection/>
    </xf>
    <xf numFmtId="0" fontId="14" fillId="0" borderId="83" xfId="0" applyFont="1" applyBorder="1" applyAlignment="1" applyProtection="1">
      <alignment vertical="center"/>
      <protection/>
    </xf>
    <xf numFmtId="0" fontId="18" fillId="0" borderId="2" xfId="0" applyFont="1" applyBorder="1" applyAlignment="1" applyProtection="1">
      <alignment horizontal="center" vertical="center"/>
      <protection/>
    </xf>
    <xf numFmtId="0" fontId="14" fillId="0" borderId="140" xfId="0" applyFont="1" applyFill="1" applyBorder="1" applyAlignment="1" applyProtection="1">
      <alignment horizontal="center" vertical="center"/>
      <protection/>
    </xf>
    <xf numFmtId="0" fontId="18" fillId="0" borderId="0" xfId="0" applyFont="1" applyFill="1" applyBorder="1" applyAlignment="1" applyProtection="1">
      <alignment horizontal="left" vertical="center"/>
      <protection/>
    </xf>
    <xf numFmtId="0" fontId="14" fillId="0" borderId="141" xfId="0" applyFont="1" applyBorder="1" applyAlignment="1" applyProtection="1">
      <alignment vertical="center"/>
      <protection/>
    </xf>
    <xf numFmtId="0" fontId="14" fillId="0" borderId="22" xfId="0" applyFont="1" applyBorder="1" applyAlignment="1" applyProtection="1">
      <alignment vertical="center"/>
      <protection/>
    </xf>
    <xf numFmtId="0" fontId="14" fillId="0" borderId="0" xfId="0" applyFont="1" applyBorder="1" applyAlignment="1" applyProtection="1">
      <alignment horizontal="center" vertical="top" textRotation="90"/>
      <protection/>
    </xf>
    <xf numFmtId="178" fontId="14" fillId="0" borderId="0" xfId="0" applyNumberFormat="1" applyFont="1" applyFill="1" applyBorder="1" applyAlignment="1" applyProtection="1">
      <alignment vertical="top" textRotation="90"/>
      <protection/>
    </xf>
    <xf numFmtId="0" fontId="14" fillId="0" borderId="23" xfId="0" applyFont="1" applyBorder="1" applyAlignment="1" applyProtection="1">
      <alignment vertical="center"/>
      <protection/>
    </xf>
    <xf numFmtId="0" fontId="14" fillId="0" borderId="12" xfId="0" applyFont="1" applyBorder="1" applyAlignment="1" applyProtection="1">
      <alignment vertical="center"/>
      <protection/>
    </xf>
    <xf numFmtId="0" fontId="14" fillId="0" borderId="21" xfId="0" applyFont="1" applyBorder="1" applyAlignment="1" applyProtection="1">
      <alignment vertical="center" shrinkToFit="1"/>
      <protection/>
    </xf>
    <xf numFmtId="0" fontId="14" fillId="0" borderId="20" xfId="0" applyFont="1" applyBorder="1" applyAlignment="1" applyProtection="1">
      <alignment vertical="center" shrinkToFit="1"/>
      <protection/>
    </xf>
    <xf numFmtId="0" fontId="14" fillId="0" borderId="142" xfId="0" applyFont="1" applyBorder="1" applyAlignment="1" applyProtection="1">
      <alignment vertical="center"/>
      <protection/>
    </xf>
    <xf numFmtId="0" fontId="9" fillId="0" borderId="0" xfId="0" applyFont="1" applyBorder="1" applyAlignment="1" applyProtection="1">
      <alignment vertical="center"/>
      <protection/>
    </xf>
    <xf numFmtId="0" fontId="14" fillId="0" borderId="2" xfId="0" applyFont="1" applyFill="1" applyBorder="1" applyAlignment="1" applyProtection="1">
      <alignment vertical="center"/>
      <protection/>
    </xf>
    <xf numFmtId="0" fontId="14" fillId="0" borderId="28" xfId="0" applyFont="1" applyBorder="1" applyAlignment="1" applyProtection="1">
      <alignment vertical="center"/>
      <protection/>
    </xf>
    <xf numFmtId="0" fontId="14" fillId="0" borderId="119" xfId="0" applyFont="1" applyBorder="1" applyAlignment="1" applyProtection="1">
      <alignment vertical="center"/>
      <protection/>
    </xf>
    <xf numFmtId="0" fontId="12" fillId="0" borderId="27" xfId="0" applyFont="1" applyBorder="1" applyAlignment="1" applyProtection="1">
      <alignment vertical="center"/>
      <protection/>
    </xf>
    <xf numFmtId="176" fontId="14" fillId="0" borderId="2" xfId="0" applyNumberFormat="1" applyFont="1" applyFill="1" applyBorder="1" applyAlignment="1" applyProtection="1">
      <alignment vertical="center"/>
      <protection/>
    </xf>
    <xf numFmtId="0" fontId="14" fillId="0" borderId="3" xfId="0" applyFont="1" applyBorder="1" applyAlignment="1" applyProtection="1">
      <alignment vertical="center" shrinkToFit="1"/>
      <protection/>
    </xf>
    <xf numFmtId="0" fontId="12" fillId="0" borderId="0" xfId="0" applyFont="1" applyBorder="1" applyAlignment="1" applyProtection="1">
      <alignment vertical="center" shrinkToFit="1"/>
      <protection/>
    </xf>
    <xf numFmtId="176" fontId="12" fillId="0" borderId="0" xfId="0" applyNumberFormat="1" applyFont="1" applyFill="1" applyBorder="1" applyAlignment="1" applyProtection="1">
      <alignment vertical="center"/>
      <protection/>
    </xf>
    <xf numFmtId="176" fontId="12" fillId="0" borderId="2" xfId="0" applyNumberFormat="1" applyFont="1" applyFill="1" applyBorder="1" applyAlignment="1" applyProtection="1">
      <alignment vertical="center"/>
      <protection/>
    </xf>
    <xf numFmtId="0" fontId="14" fillId="0" borderId="0" xfId="0" applyFont="1" applyBorder="1" applyAlignment="1" applyProtection="1">
      <alignment vertical="center" wrapText="1"/>
      <protection/>
    </xf>
    <xf numFmtId="0" fontId="12" fillId="0" borderId="63" xfId="0" applyFont="1" applyBorder="1" applyAlignment="1" applyProtection="1">
      <alignment vertical="center"/>
      <protection/>
    </xf>
    <xf numFmtId="0" fontId="0" fillId="0" borderId="94" xfId="21" applyBorder="1" applyProtection="1">
      <alignment/>
      <protection/>
    </xf>
    <xf numFmtId="0" fontId="0" fillId="0" borderId="8" xfId="21" applyBorder="1" applyProtection="1">
      <alignment/>
      <protection/>
    </xf>
    <xf numFmtId="0" fontId="0" fillId="0" borderId="0" xfId="21" applyBorder="1" applyProtection="1">
      <alignment/>
      <protection/>
    </xf>
    <xf numFmtId="0" fontId="0" fillId="0" borderId="4" xfId="21" applyBorder="1" applyProtection="1">
      <alignment/>
      <protection/>
    </xf>
    <xf numFmtId="0" fontId="12" fillId="0" borderId="15" xfId="0" applyFont="1" applyBorder="1" applyAlignment="1" applyProtection="1">
      <alignment vertical="center"/>
      <protection/>
    </xf>
    <xf numFmtId="0" fontId="0" fillId="0" borderId="16" xfId="21" applyBorder="1" applyAlignment="1" applyProtection="1">
      <alignment/>
      <protection/>
    </xf>
    <xf numFmtId="0" fontId="9" fillId="0" borderId="0" xfId="21" applyFont="1" applyBorder="1" applyAlignment="1" applyProtection="1">
      <alignment horizontal="left" vertical="center"/>
      <protection/>
    </xf>
    <xf numFmtId="0" fontId="0" fillId="0" borderId="0" xfId="21" applyBorder="1" applyAlignment="1" applyProtection="1">
      <alignment/>
      <protection/>
    </xf>
    <xf numFmtId="0" fontId="0" fillId="0" borderId="2" xfId="21" applyBorder="1" applyAlignment="1" applyProtection="1">
      <alignment/>
      <protection/>
    </xf>
    <xf numFmtId="0" fontId="14" fillId="0" borderId="100" xfId="0" applyFont="1" applyBorder="1" applyAlignment="1" applyProtection="1">
      <alignment vertical="center"/>
      <protection/>
    </xf>
    <xf numFmtId="178" fontId="14" fillId="0" borderId="143" xfId="0" applyNumberFormat="1" applyFont="1" applyFill="1" applyBorder="1" applyAlignment="1" applyProtection="1">
      <alignment vertical="center"/>
      <protection/>
    </xf>
    <xf numFmtId="178" fontId="18" fillId="0" borderId="83" xfId="0" applyNumberFormat="1" applyFont="1" applyFill="1" applyBorder="1" applyAlignment="1" applyProtection="1">
      <alignment vertical="center"/>
      <protection/>
    </xf>
    <xf numFmtId="0" fontId="18" fillId="0" borderId="15" xfId="0" applyFont="1" applyFill="1" applyBorder="1" applyAlignment="1" applyProtection="1">
      <alignment vertical="center"/>
      <protection/>
    </xf>
    <xf numFmtId="0" fontId="0" fillId="0" borderId="16" xfId="0" applyFont="1" applyBorder="1" applyAlignment="1" applyProtection="1">
      <alignment vertical="distributed" textRotation="255"/>
      <protection/>
    </xf>
    <xf numFmtId="0" fontId="14" fillId="0" borderId="16" xfId="0" applyFont="1" applyBorder="1" applyAlignment="1" applyProtection="1">
      <alignment vertical="center" wrapText="1"/>
      <protection/>
    </xf>
    <xf numFmtId="0" fontId="18" fillId="0" borderId="0" xfId="0" applyFont="1" applyAlignment="1" applyProtection="1">
      <alignment vertical="center" wrapText="1"/>
      <protection/>
    </xf>
    <xf numFmtId="0" fontId="18" fillId="0" borderId="15" xfId="0" applyFont="1" applyBorder="1" applyAlignment="1" applyProtection="1">
      <alignment vertical="center" wrapText="1"/>
      <protection/>
    </xf>
    <xf numFmtId="0" fontId="14" fillId="0" borderId="16" xfId="0" applyFont="1" applyBorder="1" applyAlignment="1" applyProtection="1">
      <alignment horizontal="center" vertical="top" textRotation="90" shrinkToFit="1"/>
      <protection/>
    </xf>
    <xf numFmtId="0" fontId="18" fillId="0" borderId="16" xfId="0" applyFont="1" applyBorder="1" applyAlignment="1" applyProtection="1">
      <alignment vertical="center" wrapText="1"/>
      <protection/>
    </xf>
    <xf numFmtId="0" fontId="18" fillId="0" borderId="16" xfId="0" applyFont="1" applyBorder="1" applyAlignment="1" applyProtection="1">
      <alignment horizontal="center" vertical="center" wrapText="1"/>
      <protection/>
    </xf>
    <xf numFmtId="0" fontId="18" fillId="0" borderId="0" xfId="0" applyFont="1" applyAlignment="1" applyProtection="1">
      <alignment horizontal="center" vertical="center" wrapText="1"/>
      <protection/>
    </xf>
    <xf numFmtId="0" fontId="18" fillId="0" borderId="10" xfId="0" applyFont="1" applyBorder="1" applyAlignment="1" applyProtection="1">
      <alignment horizontal="center" vertical="center" wrapText="1"/>
      <protection/>
    </xf>
    <xf numFmtId="0" fontId="18" fillId="0" borderId="17" xfId="0" applyFont="1" applyBorder="1" applyAlignment="1" applyProtection="1">
      <alignment horizontal="center" vertical="center" wrapText="1"/>
      <protection/>
    </xf>
    <xf numFmtId="0" fontId="14" fillId="0" borderId="89" xfId="0" applyFont="1" applyBorder="1" applyAlignment="1" applyProtection="1">
      <alignment vertical="center"/>
      <protection/>
    </xf>
    <xf numFmtId="0" fontId="14" fillId="10" borderId="0" xfId="0" applyFont="1" applyFill="1" applyBorder="1" applyAlignment="1" applyProtection="1">
      <alignment vertical="center"/>
      <protection/>
    </xf>
    <xf numFmtId="0" fontId="14" fillId="10" borderId="2" xfId="0" applyFont="1" applyFill="1" applyBorder="1" applyAlignment="1" applyProtection="1">
      <alignment vertical="center"/>
      <protection/>
    </xf>
    <xf numFmtId="0" fontId="14" fillId="1" borderId="7" xfId="0" applyFont="1" applyFill="1" applyBorder="1" applyAlignment="1" applyProtection="1">
      <alignment vertical="center"/>
      <protection/>
    </xf>
    <xf numFmtId="0" fontId="14" fillId="1" borderId="1" xfId="0" applyFont="1" applyFill="1" applyBorder="1" applyAlignment="1" applyProtection="1">
      <alignment vertical="center"/>
      <protection/>
    </xf>
    <xf numFmtId="0" fontId="14" fillId="1" borderId="52" xfId="0" applyFont="1" applyFill="1" applyBorder="1" applyAlignment="1" applyProtection="1">
      <alignment vertical="center"/>
      <protection/>
    </xf>
    <xf numFmtId="0" fontId="14" fillId="11" borderId="0" xfId="0" applyFont="1" applyFill="1" applyBorder="1" applyAlignment="1" applyProtection="1">
      <alignment vertical="center"/>
      <protection/>
    </xf>
    <xf numFmtId="0" fontId="14" fillId="12" borderId="0" xfId="0" applyFont="1" applyFill="1" applyBorder="1" applyAlignment="1" applyProtection="1">
      <alignment vertical="center"/>
      <protection/>
    </xf>
    <xf numFmtId="0" fontId="14" fillId="11" borderId="6" xfId="0" applyFont="1" applyFill="1" applyBorder="1" applyAlignment="1" applyProtection="1">
      <alignment vertical="center"/>
      <protection/>
    </xf>
    <xf numFmtId="0" fontId="14" fillId="10" borderId="5" xfId="0" applyFont="1" applyFill="1" applyBorder="1" applyAlignment="1" applyProtection="1">
      <alignment vertical="center"/>
      <protection/>
    </xf>
    <xf numFmtId="0" fontId="14" fillId="10" borderId="1" xfId="0" applyFont="1" applyFill="1" applyBorder="1" applyAlignment="1" applyProtection="1">
      <alignment vertical="center"/>
      <protection/>
    </xf>
    <xf numFmtId="0" fontId="14" fillId="10" borderId="3" xfId="0" applyFont="1" applyFill="1" applyBorder="1" applyAlignment="1" applyProtection="1">
      <alignment vertical="center"/>
      <protection/>
    </xf>
    <xf numFmtId="0" fontId="14" fillId="12" borderId="25" xfId="0" applyFont="1" applyFill="1" applyBorder="1" applyAlignment="1" applyProtection="1">
      <alignment vertical="center"/>
      <protection/>
    </xf>
    <xf numFmtId="0" fontId="14" fillId="12" borderId="1" xfId="0" applyFont="1" applyFill="1" applyBorder="1" applyAlignment="1" applyProtection="1">
      <alignment vertical="center"/>
      <protection/>
    </xf>
    <xf numFmtId="0" fontId="14" fillId="11" borderId="3" xfId="0" applyFont="1" applyFill="1" applyBorder="1" applyAlignment="1" applyProtection="1">
      <alignment vertical="center"/>
      <protection/>
    </xf>
    <xf numFmtId="0" fontId="14" fillId="1" borderId="3" xfId="0" applyFont="1" applyFill="1" applyBorder="1" applyAlignment="1" applyProtection="1">
      <alignment vertical="center"/>
      <protection/>
    </xf>
    <xf numFmtId="0" fontId="14" fillId="0" borderId="94" xfId="0" applyFont="1" applyBorder="1" applyAlignment="1" applyProtection="1">
      <alignment vertical="center"/>
      <protection/>
    </xf>
    <xf numFmtId="0" fontId="14" fillId="0" borderId="14" xfId="0" applyFont="1" applyBorder="1" applyAlignment="1" applyProtection="1">
      <alignment vertical="center"/>
      <protection/>
    </xf>
    <xf numFmtId="0" fontId="14" fillId="0" borderId="74" xfId="0" applyFont="1" applyFill="1" applyBorder="1" applyAlignment="1" applyProtection="1">
      <alignment vertical="center"/>
      <protection/>
    </xf>
    <xf numFmtId="0" fontId="14" fillId="0" borderId="144" xfId="0" applyFont="1" applyBorder="1" applyAlignment="1" applyProtection="1">
      <alignment vertical="center"/>
      <protection/>
    </xf>
    <xf numFmtId="0" fontId="21" fillId="0" borderId="0" xfId="0" applyFont="1" applyBorder="1" applyAlignment="1" applyProtection="1">
      <alignment horizontal="center" vertical="center" wrapText="1"/>
      <protection/>
    </xf>
    <xf numFmtId="0" fontId="21" fillId="0" borderId="2" xfId="0" applyFont="1" applyBorder="1" applyAlignment="1" applyProtection="1">
      <alignment horizontal="center" vertical="center" wrapText="1"/>
      <protection/>
    </xf>
    <xf numFmtId="0" fontId="0" fillId="0" borderId="14" xfId="0" applyFont="1" applyBorder="1" applyAlignment="1" applyProtection="1">
      <alignment vertical="distributed" textRotation="255"/>
      <protection/>
    </xf>
    <xf numFmtId="0" fontId="14" fillId="0" borderId="10" xfId="0" applyFont="1" applyBorder="1" applyAlignment="1" applyProtection="1">
      <alignment horizontal="center" vertical="top" textRotation="90"/>
      <protection/>
    </xf>
    <xf numFmtId="0" fontId="21" fillId="0" borderId="10" xfId="0" applyFont="1" applyBorder="1" applyAlignment="1" applyProtection="1">
      <alignment horizontal="center" vertical="center" wrapText="1"/>
      <protection/>
    </xf>
    <xf numFmtId="0" fontId="21" fillId="0" borderId="28" xfId="0" applyFont="1" applyBorder="1" applyAlignment="1" applyProtection="1">
      <alignment horizontal="center" vertical="center" wrapText="1"/>
      <protection/>
    </xf>
    <xf numFmtId="0" fontId="18" fillId="0" borderId="17" xfId="0" applyFont="1" applyBorder="1" applyAlignment="1" applyProtection="1">
      <alignment vertical="center"/>
      <protection/>
    </xf>
    <xf numFmtId="0" fontId="0" fillId="0" borderId="13" xfId="0" applyBorder="1" applyAlignment="1" applyProtection="1">
      <alignment vertical="center"/>
      <protection/>
    </xf>
    <xf numFmtId="0" fontId="0" fillId="0" borderId="23" xfId="0" applyBorder="1" applyAlignment="1" applyProtection="1">
      <alignment vertical="center"/>
      <protection/>
    </xf>
    <xf numFmtId="0" fontId="12" fillId="0" borderId="22" xfId="0" applyFont="1" applyBorder="1" applyAlignment="1" applyProtection="1">
      <alignment vertical="center"/>
      <protection/>
    </xf>
    <xf numFmtId="0" fontId="12" fillId="0" borderId="17" xfId="0" applyFont="1" applyBorder="1" applyAlignment="1" applyProtection="1">
      <alignment vertical="center"/>
      <protection/>
    </xf>
    <xf numFmtId="0" fontId="14" fillId="0" borderId="0" xfId="0" applyFont="1" applyBorder="1" applyAlignment="1" applyProtection="1" quotePrefix="1">
      <alignment horizontal="center" vertical="center"/>
      <protection/>
    </xf>
    <xf numFmtId="0" fontId="16" fillId="0" borderId="0" xfId="0" applyFont="1" applyBorder="1" applyAlignment="1" applyProtection="1">
      <alignment horizontal="center" vertical="center"/>
      <protection/>
    </xf>
    <xf numFmtId="0" fontId="16" fillId="0" borderId="6" xfId="0" applyFont="1" applyBorder="1" applyAlignment="1" applyProtection="1">
      <alignment vertical="center"/>
      <protection/>
    </xf>
    <xf numFmtId="0" fontId="33" fillId="0" borderId="8" xfId="0" applyFont="1" applyBorder="1" applyAlignment="1" applyProtection="1">
      <alignment vertical="center"/>
      <protection/>
    </xf>
    <xf numFmtId="0" fontId="33" fillId="0" borderId="8" xfId="0" applyFont="1" applyBorder="1" applyAlignment="1" applyProtection="1">
      <alignment horizontal="center" vertical="center"/>
      <protection/>
    </xf>
    <xf numFmtId="0" fontId="31" fillId="0" borderId="0" xfId="0" applyFont="1" applyBorder="1" applyAlignment="1" applyProtection="1">
      <alignment/>
      <protection/>
    </xf>
    <xf numFmtId="0" fontId="33" fillId="0" borderId="0" xfId="0" applyFont="1" applyBorder="1" applyAlignment="1" applyProtection="1">
      <alignment vertical="center"/>
      <protection/>
    </xf>
    <xf numFmtId="0" fontId="31" fillId="0" borderId="0" xfId="0" applyFont="1" applyBorder="1" applyAlignment="1" applyProtection="1">
      <alignment vertical="center"/>
      <protection/>
    </xf>
    <xf numFmtId="0" fontId="14" fillId="0" borderId="28" xfId="0" applyFont="1" applyBorder="1" applyAlignment="1">
      <alignment horizontal="center" vertical="center"/>
    </xf>
    <xf numFmtId="0" fontId="14" fillId="10" borderId="29" xfId="0" applyFont="1" applyFill="1" applyBorder="1" applyAlignment="1" applyProtection="1">
      <alignment horizontal="center" vertical="center"/>
      <protection/>
    </xf>
    <xf numFmtId="0" fontId="14" fillId="0" borderId="96" xfId="0" applyFont="1" applyFill="1" applyBorder="1" applyAlignment="1" applyProtection="1">
      <alignment vertical="center"/>
      <protection/>
    </xf>
    <xf numFmtId="0" fontId="14" fillId="0" borderId="8" xfId="0" applyFont="1" applyFill="1" applyBorder="1" applyAlignment="1" applyProtection="1">
      <alignment vertical="center"/>
      <protection/>
    </xf>
    <xf numFmtId="0" fontId="14" fillId="0" borderId="134" xfId="0" applyFont="1" applyFill="1" applyBorder="1" applyAlignment="1" applyProtection="1">
      <alignment vertical="center"/>
      <protection/>
    </xf>
    <xf numFmtId="0" fontId="14" fillId="10" borderId="19" xfId="0" applyFont="1" applyFill="1" applyBorder="1" applyAlignment="1" applyProtection="1">
      <alignment horizontal="center" vertical="center"/>
      <protection/>
    </xf>
    <xf numFmtId="0" fontId="14" fillId="10" borderId="69" xfId="0" applyFont="1" applyFill="1" applyBorder="1" applyAlignment="1" applyProtection="1">
      <alignment horizontal="center" vertical="center"/>
      <protection/>
    </xf>
    <xf numFmtId="0" fontId="14" fillId="10" borderId="0" xfId="0" applyFont="1" applyFill="1" applyAlignment="1" applyProtection="1">
      <alignment horizontal="center" vertical="center"/>
      <protection/>
    </xf>
    <xf numFmtId="0" fontId="14" fillId="10" borderId="21" xfId="0" applyFont="1" applyFill="1" applyBorder="1" applyAlignment="1" applyProtection="1">
      <alignment horizontal="center" vertical="center"/>
      <protection/>
    </xf>
    <xf numFmtId="0" fontId="14" fillId="10" borderId="20" xfId="0" applyFont="1" applyFill="1" applyBorder="1" applyAlignment="1" applyProtection="1">
      <alignment horizontal="center" vertical="center"/>
      <protection/>
    </xf>
    <xf numFmtId="0" fontId="14" fillId="10" borderId="58" xfId="0" applyFont="1" applyFill="1" applyBorder="1" applyAlignment="1" applyProtection="1">
      <alignment horizontal="center" vertical="center"/>
      <protection/>
    </xf>
    <xf numFmtId="0" fontId="14" fillId="10" borderId="59" xfId="0" applyFont="1" applyFill="1" applyBorder="1" applyAlignment="1" applyProtection="1">
      <alignment horizontal="center" vertical="center"/>
      <protection/>
    </xf>
    <xf numFmtId="0" fontId="14" fillId="0" borderId="0" xfId="0" applyFont="1" applyFill="1" applyAlignment="1" applyProtection="1">
      <alignment horizontal="left" vertical="center" wrapText="1"/>
      <protection/>
    </xf>
    <xf numFmtId="0" fontId="14" fillId="10" borderId="19" xfId="0" applyFont="1" applyFill="1" applyBorder="1" applyAlignment="1">
      <alignment horizontal="center" vertical="center"/>
    </xf>
    <xf numFmtId="0" fontId="14" fillId="10" borderId="29" xfId="0" applyFont="1" applyFill="1" applyBorder="1" applyAlignment="1">
      <alignment horizontal="center" vertical="center"/>
    </xf>
    <xf numFmtId="0" fontId="14" fillId="10" borderId="69" xfId="0" applyFont="1" applyFill="1" applyBorder="1" applyAlignment="1" quotePrefix="1">
      <alignment horizontal="center" vertical="center"/>
    </xf>
    <xf numFmtId="0" fontId="14" fillId="10" borderId="20" xfId="0" applyFont="1" applyFill="1" applyBorder="1" applyAlignment="1">
      <alignment horizontal="center" vertical="center"/>
    </xf>
    <xf numFmtId="0" fontId="0" fillId="10" borderId="31" xfId="0" applyFill="1" applyBorder="1" applyAlignment="1">
      <alignment horizontal="center" vertical="center"/>
    </xf>
    <xf numFmtId="0" fontId="14" fillId="10" borderId="9" xfId="0" applyFont="1" applyFill="1" applyBorder="1" applyAlignment="1" quotePrefix="1">
      <alignment horizontal="center" vertical="center"/>
    </xf>
    <xf numFmtId="0" fontId="0" fillId="10" borderId="20" xfId="0" applyFill="1" applyBorder="1" applyAlignment="1" quotePrefix="1">
      <alignment horizontal="center" vertical="center"/>
    </xf>
    <xf numFmtId="0" fontId="14" fillId="10" borderId="58" xfId="0" applyFont="1" applyFill="1" applyBorder="1" applyAlignment="1">
      <alignment horizontal="center" vertical="center"/>
    </xf>
    <xf numFmtId="0" fontId="14" fillId="10" borderId="19" xfId="0" applyFont="1" applyFill="1" applyBorder="1" applyAlignment="1" applyProtection="1">
      <alignment vertical="center"/>
      <protection/>
    </xf>
    <xf numFmtId="0" fontId="14" fillId="10" borderId="20" xfId="0" applyFont="1" applyFill="1" applyBorder="1" applyAlignment="1" applyProtection="1" quotePrefix="1">
      <alignment horizontal="center" vertical="center"/>
      <protection/>
    </xf>
    <xf numFmtId="0" fontId="14" fillId="10" borderId="26" xfId="0" applyFont="1" applyFill="1" applyBorder="1" applyAlignment="1">
      <alignment horizontal="center" vertical="center"/>
    </xf>
    <xf numFmtId="0" fontId="14" fillId="10" borderId="135" xfId="0" applyFont="1" applyFill="1" applyBorder="1" applyAlignment="1" quotePrefix="1">
      <alignment horizontal="center" vertical="center"/>
    </xf>
    <xf numFmtId="0" fontId="14" fillId="10" borderId="69" xfId="0" applyFont="1" applyFill="1" applyBorder="1" applyAlignment="1">
      <alignment horizontal="center" vertical="center"/>
    </xf>
    <xf numFmtId="0" fontId="14" fillId="10" borderId="23" xfId="0" applyFont="1" applyFill="1" applyBorder="1" applyAlignment="1">
      <alignment horizontal="center" vertical="center"/>
    </xf>
    <xf numFmtId="0" fontId="0" fillId="10" borderId="19" xfId="0" applyFill="1" applyBorder="1" applyAlignment="1">
      <alignment vertical="center"/>
    </xf>
    <xf numFmtId="0" fontId="0" fillId="10" borderId="20" xfId="0" applyFill="1" applyBorder="1" applyAlignment="1">
      <alignment vertical="center"/>
    </xf>
    <xf numFmtId="0" fontId="14" fillId="10" borderId="18" xfId="0" applyFont="1" applyFill="1" applyBorder="1" applyAlignment="1">
      <alignment horizontal="center" vertical="center"/>
    </xf>
    <xf numFmtId="0" fontId="14" fillId="10" borderId="20" xfId="0" applyFont="1" applyFill="1" applyBorder="1" applyAlignment="1" quotePrefix="1">
      <alignment horizontal="center" vertical="center"/>
    </xf>
    <xf numFmtId="178" fontId="14" fillId="10" borderId="19" xfId="0" applyNumberFormat="1" applyFont="1" applyFill="1" applyBorder="1" applyAlignment="1">
      <alignment horizontal="center" vertical="center"/>
    </xf>
    <xf numFmtId="178" fontId="14" fillId="10" borderId="20" xfId="0" applyNumberFormat="1" applyFont="1" applyFill="1" applyBorder="1" applyAlignment="1">
      <alignment horizontal="center" vertical="center"/>
    </xf>
    <xf numFmtId="177" fontId="14" fillId="10" borderId="19" xfId="0" applyNumberFormat="1" applyFont="1" applyFill="1" applyBorder="1" applyAlignment="1">
      <alignment horizontal="center" vertical="center"/>
    </xf>
    <xf numFmtId="176" fontId="14" fillId="10" borderId="19" xfId="0" applyNumberFormat="1" applyFont="1" applyFill="1" applyBorder="1" applyAlignment="1">
      <alignment horizontal="center" vertical="center"/>
    </xf>
    <xf numFmtId="178" fontId="14" fillId="10" borderId="69" xfId="0" applyNumberFormat="1" applyFont="1" applyFill="1" applyBorder="1" applyAlignment="1">
      <alignment horizontal="center" vertical="center"/>
    </xf>
    <xf numFmtId="0" fontId="0" fillId="10" borderId="20" xfId="0" applyFill="1" applyBorder="1" applyAlignment="1">
      <alignment horizontal="center" vertical="center"/>
    </xf>
    <xf numFmtId="0" fontId="14" fillId="10" borderId="145" xfId="0" applyFont="1" applyFill="1" applyBorder="1" applyAlignment="1" quotePrefix="1">
      <alignment horizontal="center" vertical="center"/>
    </xf>
    <xf numFmtId="0" fontId="14" fillId="10" borderId="146" xfId="0" applyFont="1" applyFill="1" applyBorder="1" applyAlignment="1" quotePrefix="1">
      <alignment horizontal="center" vertical="center"/>
    </xf>
    <xf numFmtId="0" fontId="14" fillId="10" borderId="16" xfId="0" applyFont="1" applyFill="1" applyBorder="1" applyAlignment="1">
      <alignment horizontal="center" vertical="center" shrinkToFit="1"/>
    </xf>
    <xf numFmtId="0" fontId="14" fillId="10" borderId="28" xfId="0" applyFont="1" applyFill="1" applyBorder="1" applyAlignment="1">
      <alignment horizontal="center" vertical="center" shrinkToFit="1"/>
    </xf>
    <xf numFmtId="0" fontId="14" fillId="10" borderId="18" xfId="0" applyFont="1" applyFill="1" applyBorder="1" applyAlignment="1" quotePrefix="1">
      <alignment horizontal="center" vertical="center"/>
    </xf>
    <xf numFmtId="0" fontId="14" fillId="10" borderId="147" xfId="0" applyFont="1" applyFill="1" applyBorder="1" applyAlignment="1">
      <alignment horizontal="center" vertical="center"/>
    </xf>
    <xf numFmtId="0" fontId="14" fillId="0" borderId="110" xfId="0" applyFont="1" applyFill="1" applyBorder="1" applyAlignment="1" applyProtection="1">
      <alignment vertical="center"/>
      <protection/>
    </xf>
    <xf numFmtId="0" fontId="14" fillId="0" borderId="112" xfId="0" applyFont="1" applyFill="1" applyBorder="1" applyAlignment="1" applyProtection="1">
      <alignment vertical="center"/>
      <protection/>
    </xf>
    <xf numFmtId="0" fontId="9" fillId="10" borderId="6" xfId="0" applyFont="1" applyFill="1" applyBorder="1" applyAlignment="1">
      <alignment vertical="center"/>
    </xf>
    <xf numFmtId="0" fontId="9" fillId="10" borderId="0" xfId="0" applyFont="1" applyFill="1" applyAlignment="1">
      <alignment vertical="center"/>
    </xf>
    <xf numFmtId="0" fontId="9" fillId="10" borderId="2" xfId="0" applyFont="1" applyFill="1" applyBorder="1" applyAlignment="1">
      <alignment vertical="center"/>
    </xf>
    <xf numFmtId="0" fontId="9" fillId="10" borderId="10" xfId="0" applyFont="1" applyFill="1" applyBorder="1" applyAlignment="1">
      <alignment vertical="center"/>
    </xf>
    <xf numFmtId="0" fontId="9" fillId="10" borderId="28" xfId="0" applyFont="1" applyFill="1" applyBorder="1" applyAlignment="1">
      <alignment vertical="center"/>
    </xf>
    <xf numFmtId="177" fontId="14" fillId="0" borderId="23" xfId="0" applyNumberFormat="1" applyFont="1" applyFill="1" applyBorder="1" applyAlignment="1">
      <alignment horizontal="center" vertical="center"/>
    </xf>
    <xf numFmtId="177" fontId="14" fillId="0" borderId="21" xfId="0" applyNumberFormat="1" applyFont="1" applyFill="1" applyBorder="1" applyAlignment="1">
      <alignment horizontal="center" vertical="center"/>
    </xf>
    <xf numFmtId="177" fontId="14" fillId="0" borderId="9" xfId="0" applyNumberFormat="1" applyFont="1" applyFill="1" applyBorder="1" applyAlignment="1">
      <alignment horizontal="center" vertical="center"/>
    </xf>
    <xf numFmtId="0" fontId="14" fillId="0" borderId="21" xfId="0" applyFont="1" applyFill="1" applyBorder="1" applyAlignment="1" applyProtection="1">
      <alignment vertical="center"/>
      <protection/>
    </xf>
    <xf numFmtId="0" fontId="14" fillId="0" borderId="11" xfId="0" applyFont="1" applyFill="1" applyBorder="1" applyAlignment="1" applyProtection="1">
      <alignment vertical="center"/>
      <protection/>
    </xf>
    <xf numFmtId="0" fontId="14" fillId="0" borderId="0" xfId="0" applyFont="1" applyFill="1" applyAlignment="1" applyProtection="1">
      <alignment vertical="center"/>
      <protection/>
    </xf>
    <xf numFmtId="0" fontId="14" fillId="0" borderId="15" xfId="0" applyFont="1" applyFill="1" applyBorder="1" applyAlignment="1" applyProtection="1">
      <alignment vertical="center"/>
      <protection/>
    </xf>
    <xf numFmtId="0" fontId="14" fillId="0" borderId="10" xfId="0" applyFont="1" applyFill="1" applyBorder="1" applyAlignment="1" applyProtection="1">
      <alignment vertical="center"/>
      <protection/>
    </xf>
    <xf numFmtId="0" fontId="14" fillId="0" borderId="17" xfId="0" applyFont="1" applyFill="1" applyBorder="1" applyAlignment="1" applyProtection="1">
      <alignment vertical="center"/>
      <protection/>
    </xf>
    <xf numFmtId="0" fontId="14" fillId="0" borderId="112" xfId="0" applyFont="1" applyFill="1" applyBorder="1" applyAlignment="1" applyProtection="1">
      <alignment horizontal="center" vertical="center"/>
      <protection/>
    </xf>
    <xf numFmtId="0" fontId="14" fillId="0" borderId="21" xfId="0" applyFont="1" applyFill="1" applyBorder="1" applyAlignment="1" applyProtection="1">
      <alignment vertical="center"/>
      <protection/>
    </xf>
    <xf numFmtId="0" fontId="14" fillId="0" borderId="23" xfId="0" applyFont="1" applyFill="1" applyBorder="1" applyAlignment="1" applyProtection="1">
      <alignment vertical="center"/>
      <protection/>
    </xf>
    <xf numFmtId="0" fontId="14" fillId="0" borderId="124" xfId="0" applyFont="1" applyFill="1" applyBorder="1" applyAlignment="1" applyProtection="1">
      <alignment horizontal="center" vertical="center"/>
      <protection/>
    </xf>
    <xf numFmtId="0" fontId="14" fillId="0" borderId="27" xfId="0" applyFont="1" applyFill="1" applyBorder="1" applyAlignment="1" applyProtection="1">
      <alignment vertical="center"/>
      <protection/>
    </xf>
    <xf numFmtId="0" fontId="14" fillId="0" borderId="15" xfId="0" applyFont="1" applyFill="1" applyBorder="1" applyAlignment="1" applyProtection="1">
      <alignment vertical="center"/>
      <protection/>
    </xf>
    <xf numFmtId="0" fontId="14" fillId="0" borderId="46" xfId="0" applyFont="1" applyFill="1" applyBorder="1" applyAlignment="1" applyProtection="1">
      <alignment vertical="center"/>
      <protection/>
    </xf>
    <xf numFmtId="0" fontId="14" fillId="0" borderId="148" xfId="0" applyFont="1" applyFill="1" applyBorder="1" applyAlignment="1" applyProtection="1">
      <alignment vertical="center"/>
      <protection/>
    </xf>
    <xf numFmtId="0" fontId="14" fillId="0" borderId="149" xfId="0" applyFont="1" applyFill="1" applyBorder="1" applyAlignment="1" applyProtection="1">
      <alignment vertical="center"/>
      <protection/>
    </xf>
    <xf numFmtId="0" fontId="14" fillId="0" borderId="50" xfId="0" applyFont="1" applyFill="1" applyBorder="1" applyAlignment="1" applyProtection="1">
      <alignment vertical="center"/>
      <protection/>
    </xf>
    <xf numFmtId="0" fontId="14" fillId="0" borderId="150" xfId="0" applyFont="1" applyFill="1" applyBorder="1" applyAlignment="1" applyProtection="1">
      <alignment vertical="center"/>
      <protection/>
    </xf>
    <xf numFmtId="0" fontId="14" fillId="0" borderId="151" xfId="0" applyFont="1" applyFill="1" applyBorder="1" applyAlignment="1" applyProtection="1">
      <alignment vertical="center"/>
      <protection/>
    </xf>
    <xf numFmtId="0" fontId="14" fillId="0" borderId="7" xfId="0" applyFont="1" applyFill="1" applyBorder="1" applyAlignment="1" applyProtection="1">
      <alignment vertical="center"/>
      <protection/>
    </xf>
    <xf numFmtId="0" fontId="14" fillId="0" borderId="1" xfId="0" applyFont="1" applyFill="1" applyBorder="1" applyAlignment="1" applyProtection="1">
      <alignment vertical="center"/>
      <protection/>
    </xf>
    <xf numFmtId="0" fontId="14" fillId="0" borderId="3" xfId="0" applyFont="1" applyFill="1" applyBorder="1" applyAlignment="1" applyProtection="1">
      <alignment vertical="center"/>
      <protection/>
    </xf>
    <xf numFmtId="0" fontId="0" fillId="0" borderId="9" xfId="0" applyFill="1" applyBorder="1" applyAlignment="1">
      <alignment horizontal="center" vertical="center"/>
    </xf>
    <xf numFmtId="177" fontId="14" fillId="0" borderId="21" xfId="0" applyNumberFormat="1" applyFont="1" applyFill="1" applyBorder="1" applyAlignment="1">
      <alignment vertical="center"/>
    </xf>
    <xf numFmtId="177" fontId="14" fillId="0" borderId="9" xfId="0" applyNumberFormat="1" applyFont="1" applyFill="1" applyBorder="1" applyAlignment="1">
      <alignment vertical="center"/>
    </xf>
    <xf numFmtId="177" fontId="14" fillId="0" borderId="23" xfId="0" applyNumberFormat="1" applyFont="1" applyFill="1" applyBorder="1" applyAlignment="1">
      <alignment vertical="center"/>
    </xf>
    <xf numFmtId="0" fontId="14" fillId="6" borderId="29" xfId="0" applyFont="1" applyFill="1" applyBorder="1" applyAlignment="1" applyProtection="1">
      <alignment horizontal="center" vertical="center"/>
      <protection locked="0"/>
    </xf>
    <xf numFmtId="0" fontId="14" fillId="6" borderId="0" xfId="0" applyFont="1" applyFill="1" applyBorder="1" applyAlignment="1" applyProtection="1">
      <alignment horizontal="center" vertical="center"/>
      <protection locked="0"/>
    </xf>
    <xf numFmtId="0" fontId="14" fillId="6" borderId="2" xfId="0" applyFont="1"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14" fillId="6" borderId="26" xfId="0" applyFont="1" applyFill="1" applyBorder="1" applyAlignment="1" applyProtection="1">
      <alignment horizontal="center" vertical="center"/>
      <protection locked="0"/>
    </xf>
    <xf numFmtId="0" fontId="14" fillId="6" borderId="18" xfId="0" applyFont="1" applyFill="1" applyBorder="1" applyAlignment="1" applyProtection="1">
      <alignment horizontal="center" vertical="center"/>
      <protection locked="0"/>
    </xf>
    <xf numFmtId="0" fontId="14" fillId="6" borderId="23" xfId="0" applyFont="1" applyFill="1" applyBorder="1" applyAlignment="1" applyProtection="1">
      <alignment horizontal="center" vertical="center"/>
      <protection locked="0"/>
    </xf>
    <xf numFmtId="0" fontId="14" fillId="6" borderId="19" xfId="0" applyFont="1" applyFill="1" applyBorder="1" applyAlignment="1" applyProtection="1">
      <alignment horizontal="center" vertical="center"/>
      <protection locked="0"/>
    </xf>
    <xf numFmtId="0" fontId="14" fillId="0" borderId="19" xfId="0" applyFont="1" applyBorder="1" applyAlignment="1" applyProtection="1">
      <alignment horizontal="center" vertical="center" shrinkToFit="1"/>
      <protection locked="0"/>
    </xf>
    <xf numFmtId="0" fontId="14" fillId="6" borderId="21" xfId="0" applyFont="1" applyFill="1" applyBorder="1" applyAlignment="1" applyProtection="1">
      <alignment vertical="center"/>
      <protection locked="0"/>
    </xf>
    <xf numFmtId="0" fontId="14" fillId="6" borderId="9" xfId="0" applyFont="1" applyFill="1" applyBorder="1" applyAlignment="1" applyProtection="1">
      <alignment vertical="center"/>
      <protection locked="0"/>
    </xf>
    <xf numFmtId="0" fontId="14" fillId="6" borderId="121" xfId="0" applyFont="1" applyFill="1" applyBorder="1" applyAlignment="1" applyProtection="1">
      <alignment vertical="center"/>
      <protection locked="0"/>
    </xf>
    <xf numFmtId="0" fontId="14" fillId="6" borderId="10" xfId="0" applyFont="1" applyFill="1" applyBorder="1" applyAlignment="1" applyProtection="1">
      <alignment vertical="center"/>
      <protection locked="0"/>
    </xf>
    <xf numFmtId="0" fontId="14" fillId="6" borderId="150" xfId="0" applyFont="1" applyFill="1" applyBorder="1" applyAlignment="1" applyProtection="1">
      <alignment vertical="center"/>
      <protection locked="0"/>
    </xf>
    <xf numFmtId="0" fontId="0" fillId="6" borderId="6" xfId="0" applyFill="1" applyBorder="1" applyAlignment="1" applyProtection="1">
      <alignment vertical="center"/>
      <protection locked="0"/>
    </xf>
    <xf numFmtId="0" fontId="14" fillId="6" borderId="0" xfId="0" applyFont="1" applyFill="1" applyBorder="1" applyAlignment="1" applyProtection="1">
      <alignment vertical="center"/>
      <protection locked="0"/>
    </xf>
    <xf numFmtId="0" fontId="0" fillId="6" borderId="0" xfId="0" applyFill="1" applyAlignment="1" applyProtection="1">
      <alignment vertical="center"/>
      <protection locked="0"/>
    </xf>
    <xf numFmtId="0" fontId="0" fillId="6" borderId="0" xfId="0" applyFill="1" applyBorder="1" applyAlignment="1" applyProtection="1">
      <alignment vertical="center"/>
      <protection locked="0"/>
    </xf>
    <xf numFmtId="0" fontId="14" fillId="6" borderId="0" xfId="21" applyFont="1" applyFill="1" applyBorder="1" applyAlignment="1" applyProtection="1">
      <alignment vertical="center"/>
      <protection locked="0"/>
    </xf>
    <xf numFmtId="0" fontId="14" fillId="6" borderId="2" xfId="0" applyFont="1" applyFill="1" applyBorder="1" applyAlignment="1" applyProtection="1">
      <alignment vertical="center"/>
      <protection locked="0"/>
    </xf>
    <xf numFmtId="0" fontId="9" fillId="6" borderId="0" xfId="0" applyFont="1" applyFill="1" applyAlignment="1" applyProtection="1">
      <alignment vertical="center" wrapText="1"/>
      <protection locked="0"/>
    </xf>
    <xf numFmtId="0" fontId="0" fillId="6" borderId="2" xfId="0" applyFill="1" applyBorder="1" applyAlignment="1" applyProtection="1">
      <alignment vertical="center"/>
      <protection locked="0"/>
    </xf>
    <xf numFmtId="0" fontId="0" fillId="6" borderId="7" xfId="0" applyFill="1" applyBorder="1" applyAlignment="1" applyProtection="1">
      <alignment vertical="center"/>
      <protection locked="0"/>
    </xf>
    <xf numFmtId="0" fontId="0" fillId="6" borderId="1" xfId="0" applyFill="1" applyBorder="1" applyAlignment="1" applyProtection="1">
      <alignment vertical="center"/>
      <protection locked="0"/>
    </xf>
    <xf numFmtId="0" fontId="14" fillId="6" borderId="1" xfId="0" applyFont="1" applyFill="1" applyBorder="1" applyAlignment="1" applyProtection="1">
      <alignment vertical="center"/>
      <protection locked="0"/>
    </xf>
    <xf numFmtId="0" fontId="14" fillId="6" borderId="1" xfId="0" applyFont="1" applyFill="1" applyBorder="1" applyAlignment="1" applyProtection="1">
      <alignment horizontal="left" vertical="top" wrapText="1"/>
      <protection locked="0"/>
    </xf>
    <xf numFmtId="0" fontId="9" fillId="6" borderId="1" xfId="0" applyFont="1" applyFill="1" applyBorder="1" applyAlignment="1" applyProtection="1">
      <alignment vertical="center" wrapText="1"/>
      <protection locked="0"/>
    </xf>
    <xf numFmtId="0" fontId="0" fillId="6" borderId="3" xfId="0" applyFill="1" applyBorder="1" applyAlignment="1" applyProtection="1">
      <alignment vertical="center"/>
      <protection locked="0"/>
    </xf>
    <xf numFmtId="0" fontId="14" fillId="6" borderId="17" xfId="0" applyFont="1" applyFill="1" applyBorder="1" applyAlignment="1" applyProtection="1">
      <alignment horizontal="center" vertical="center"/>
      <protection locked="0"/>
    </xf>
    <xf numFmtId="0" fontId="14" fillId="6" borderId="19" xfId="0" applyFont="1" applyFill="1" applyBorder="1" applyAlignment="1" applyProtection="1">
      <alignment horizontal="right" vertical="center"/>
      <protection locked="0"/>
    </xf>
    <xf numFmtId="0" fontId="14" fillId="6" borderId="0" xfId="0" applyFont="1" applyFill="1" applyBorder="1" applyAlignment="1" applyProtection="1">
      <alignment vertical="center"/>
      <protection locked="0"/>
    </xf>
    <xf numFmtId="0" fontId="9" fillId="6" borderId="0" xfId="0" applyFont="1" applyFill="1" applyAlignment="1" applyProtection="1">
      <alignment vertical="center"/>
      <protection locked="0"/>
    </xf>
    <xf numFmtId="0" fontId="14" fillId="6" borderId="1" xfId="0" applyFont="1" applyFill="1" applyBorder="1" applyAlignment="1" applyProtection="1">
      <alignment vertical="center"/>
      <protection locked="0"/>
    </xf>
    <xf numFmtId="0" fontId="14" fillId="6" borderId="21" xfId="0" applyFont="1" applyFill="1" applyBorder="1" applyAlignment="1" applyProtection="1">
      <alignment horizontal="center" vertical="center" shrinkToFit="1"/>
      <protection locked="0"/>
    </xf>
    <xf numFmtId="0" fontId="14" fillId="6" borderId="23" xfId="0" applyFont="1" applyFill="1" applyBorder="1" applyAlignment="1" applyProtection="1">
      <alignment vertical="center"/>
      <protection locked="0"/>
    </xf>
    <xf numFmtId="0" fontId="14" fillId="6" borderId="21" xfId="0" applyFont="1" applyFill="1" applyBorder="1" applyAlignment="1" applyProtection="1" quotePrefix="1">
      <alignment horizontal="center" vertical="center"/>
      <protection locked="0"/>
    </xf>
    <xf numFmtId="0" fontId="14" fillId="6" borderId="152" xfId="0" applyFont="1" applyFill="1" applyBorder="1" applyAlignment="1" applyProtection="1">
      <alignment vertical="center"/>
      <protection locked="0"/>
    </xf>
    <xf numFmtId="0" fontId="14" fillId="6" borderId="153" xfId="0" applyFont="1" applyFill="1" applyBorder="1" applyAlignment="1" applyProtection="1">
      <alignment vertical="center"/>
      <protection locked="0"/>
    </xf>
    <xf numFmtId="0" fontId="12" fillId="6" borderId="0" xfId="0" applyFont="1" applyFill="1" applyBorder="1" applyAlignment="1" applyProtection="1">
      <alignment vertical="center"/>
      <protection locked="0"/>
    </xf>
    <xf numFmtId="0" fontId="14" fillId="6" borderId="0" xfId="0" applyFont="1" applyFill="1" applyAlignment="1" applyProtection="1">
      <alignment vertical="center"/>
      <protection locked="0"/>
    </xf>
    <xf numFmtId="0" fontId="12" fillId="6" borderId="1" xfId="0" applyFont="1" applyFill="1" applyBorder="1" applyAlignment="1" applyProtection="1">
      <alignment vertical="center"/>
      <protection locked="0"/>
    </xf>
    <xf numFmtId="0" fontId="14" fillId="6" borderId="3" xfId="0" applyFont="1" applyFill="1" applyBorder="1" applyAlignment="1" applyProtection="1">
      <alignment vertical="center"/>
      <protection locked="0"/>
    </xf>
    <xf numFmtId="0" fontId="12" fillId="6" borderId="6" xfId="0" applyFont="1" applyFill="1" applyBorder="1" applyAlignment="1" applyProtection="1">
      <alignment vertical="center"/>
      <protection locked="0"/>
    </xf>
    <xf numFmtId="0" fontId="12" fillId="6" borderId="7" xfId="0" applyFont="1" applyFill="1" applyBorder="1" applyAlignment="1" applyProtection="1">
      <alignment vertical="center"/>
      <protection locked="0"/>
    </xf>
    <xf numFmtId="0" fontId="14" fillId="6" borderId="6" xfId="0" applyFont="1" applyFill="1" applyBorder="1" applyAlignment="1" applyProtection="1">
      <alignment vertical="center"/>
      <protection locked="0"/>
    </xf>
    <xf numFmtId="0" fontId="14" fillId="6" borderId="0" xfId="0" applyFont="1" applyFill="1" applyBorder="1" applyAlignment="1" applyProtection="1">
      <alignment horizontal="center" vertical="center" wrapText="1"/>
      <protection locked="0"/>
    </xf>
    <xf numFmtId="177" fontId="14" fillId="6" borderId="0" xfId="0" applyNumberFormat="1" applyFont="1" applyFill="1" applyBorder="1" applyAlignment="1" applyProtection="1">
      <alignment horizontal="right" vertical="center"/>
      <protection locked="0"/>
    </xf>
    <xf numFmtId="177" fontId="14" fillId="6" borderId="19" xfId="0" applyNumberFormat="1" applyFont="1" applyFill="1" applyBorder="1" applyAlignment="1" applyProtection="1">
      <alignment horizontal="center" vertical="center"/>
      <protection locked="0"/>
    </xf>
    <xf numFmtId="176" fontId="14" fillId="6" borderId="19" xfId="0" applyNumberFormat="1" applyFont="1" applyFill="1" applyBorder="1" applyAlignment="1" applyProtection="1">
      <alignment horizontal="center" vertical="center"/>
      <protection locked="0"/>
    </xf>
    <xf numFmtId="178" fontId="14" fillId="6" borderId="19" xfId="0" applyNumberFormat="1" applyFont="1" applyFill="1" applyBorder="1" applyAlignment="1" applyProtection="1">
      <alignment horizontal="center" vertical="center"/>
      <protection locked="0"/>
    </xf>
    <xf numFmtId="0" fontId="0" fillId="6" borderId="6" xfId="0" applyFill="1" applyBorder="1" applyAlignment="1" applyProtection="1">
      <alignment vertical="center" textRotation="255"/>
      <protection locked="0"/>
    </xf>
    <xf numFmtId="0" fontId="0" fillId="6" borderId="0" xfId="0" applyFill="1" applyBorder="1" applyAlignment="1" applyProtection="1">
      <alignment vertical="center" textRotation="255"/>
      <protection locked="0"/>
    </xf>
    <xf numFmtId="0" fontId="14" fillId="6" borderId="0" xfId="0" applyFont="1" applyFill="1" applyAlignment="1" applyProtection="1">
      <alignment vertical="center"/>
      <protection locked="0"/>
    </xf>
    <xf numFmtId="0" fontId="14" fillId="6" borderId="0" xfId="0" applyFont="1" applyFill="1" applyAlignment="1" applyProtection="1">
      <alignment horizontal="center" vertical="center"/>
      <protection locked="0"/>
    </xf>
    <xf numFmtId="0" fontId="14" fillId="6" borderId="2" xfId="0" applyFont="1" applyFill="1" applyBorder="1" applyAlignment="1" applyProtection="1">
      <alignment vertical="center"/>
      <protection locked="0"/>
    </xf>
    <xf numFmtId="0" fontId="14" fillId="6" borderId="6" xfId="0" applyFont="1" applyFill="1" applyBorder="1" applyAlignment="1" applyProtection="1">
      <alignment vertical="center"/>
      <protection locked="0"/>
    </xf>
    <xf numFmtId="0" fontId="14" fillId="6" borderId="6" xfId="0" applyFont="1" applyFill="1" applyBorder="1" applyAlignment="1" applyProtection="1">
      <alignment horizontal="center" vertical="center" textRotation="255"/>
      <protection locked="0"/>
    </xf>
    <xf numFmtId="0" fontId="14" fillId="6" borderId="7" xfId="0" applyFont="1" applyFill="1" applyBorder="1" applyAlignment="1" applyProtection="1">
      <alignment horizontal="center" vertical="center" textRotation="255"/>
      <protection locked="0"/>
    </xf>
    <xf numFmtId="0" fontId="14" fillId="6" borderId="1" xfId="0" applyFont="1" applyFill="1" applyBorder="1" applyAlignment="1" applyProtection="1">
      <alignment horizontal="center" vertical="center"/>
      <protection locked="0"/>
    </xf>
    <xf numFmtId="0" fontId="14" fillId="6" borderId="1" xfId="21" applyFont="1" applyFill="1" applyBorder="1" applyAlignment="1" applyProtection="1">
      <alignment vertical="center"/>
      <protection locked="0"/>
    </xf>
    <xf numFmtId="0" fontId="14" fillId="6" borderId="13" xfId="0" applyFont="1" applyFill="1" applyBorder="1" applyAlignment="1" applyProtection="1">
      <alignment horizontal="center" vertical="center"/>
      <protection locked="0"/>
    </xf>
    <xf numFmtId="0" fontId="14" fillId="6" borderId="0" xfId="0" applyFont="1" applyFill="1" applyBorder="1" applyAlignment="1" applyProtection="1">
      <alignment horizontal="center" vertical="center" textRotation="255"/>
      <protection locked="0"/>
    </xf>
    <xf numFmtId="0" fontId="0" fillId="6" borderId="0" xfId="0" applyFill="1" applyBorder="1" applyAlignment="1" applyProtection="1">
      <alignment vertical="center"/>
      <protection locked="0"/>
    </xf>
    <xf numFmtId="176" fontId="14" fillId="6" borderId="0" xfId="0" applyNumberFormat="1" applyFont="1" applyFill="1" applyBorder="1" applyAlignment="1" applyProtection="1">
      <alignment horizontal="center" vertical="center"/>
      <protection locked="0"/>
    </xf>
    <xf numFmtId="0" fontId="14" fillId="13" borderId="152" xfId="0" applyFont="1" applyFill="1" applyBorder="1" applyAlignment="1" applyProtection="1">
      <alignment vertical="center"/>
      <protection locked="0"/>
    </xf>
    <xf numFmtId="0" fontId="14" fillId="13" borderId="154" xfId="0" applyFont="1" applyFill="1" applyBorder="1" applyAlignment="1" applyProtection="1">
      <alignment vertical="center"/>
      <protection locked="0"/>
    </xf>
    <xf numFmtId="0" fontId="14" fillId="6" borderId="70" xfId="0" applyFont="1" applyFill="1" applyBorder="1" applyAlignment="1" applyProtection="1">
      <alignment horizontal="center" vertical="center"/>
      <protection locked="0"/>
    </xf>
    <xf numFmtId="0" fontId="14" fillId="6" borderId="6" xfId="0" applyFont="1" applyFill="1" applyBorder="1" applyAlignment="1" applyProtection="1">
      <alignment horizontal="center" vertical="distributed" textRotation="255"/>
      <protection locked="0"/>
    </xf>
    <xf numFmtId="0" fontId="14" fillId="6" borderId="0" xfId="0" applyFont="1" applyFill="1" applyBorder="1" applyAlignment="1" applyProtection="1">
      <alignment horizontal="center" vertical="distributed" textRotation="255"/>
      <protection locked="0"/>
    </xf>
    <xf numFmtId="0" fontId="14" fillId="6" borderId="0" xfId="0" applyFont="1" applyFill="1" applyBorder="1" applyAlignment="1" applyProtection="1">
      <alignment horizontal="distributed" vertical="center"/>
      <protection locked="0"/>
    </xf>
    <xf numFmtId="0" fontId="0" fillId="6" borderId="0" xfId="0" applyFont="1" applyFill="1" applyBorder="1" applyAlignment="1" applyProtection="1">
      <alignment horizontal="distributed" vertical="center"/>
      <protection locked="0"/>
    </xf>
    <xf numFmtId="0" fontId="0" fillId="6" borderId="0" xfId="0" applyFont="1" applyFill="1" applyBorder="1" applyAlignment="1" applyProtection="1">
      <alignment vertical="center"/>
      <protection locked="0"/>
    </xf>
    <xf numFmtId="0" fontId="9" fillId="6" borderId="0" xfId="0" applyFont="1" applyFill="1" applyBorder="1" applyAlignment="1" applyProtection="1">
      <alignment horizontal="center" vertical="center"/>
      <protection locked="0"/>
    </xf>
    <xf numFmtId="0" fontId="14" fillId="6" borderId="7" xfId="0" applyFont="1" applyFill="1" applyBorder="1" applyAlignment="1" applyProtection="1">
      <alignment vertical="center"/>
      <protection locked="0"/>
    </xf>
    <xf numFmtId="0" fontId="14" fillId="6" borderId="3" xfId="0" applyFont="1" applyFill="1" applyBorder="1" applyAlignment="1" applyProtection="1">
      <alignment vertical="center"/>
      <protection locked="0"/>
    </xf>
    <xf numFmtId="0" fontId="14" fillId="6" borderId="30" xfId="0" applyFont="1" applyFill="1" applyBorder="1" applyAlignment="1" applyProtection="1">
      <alignment vertical="center"/>
      <protection locked="0"/>
    </xf>
    <xf numFmtId="0" fontId="12" fillId="6" borderId="19" xfId="0" applyFont="1" applyFill="1" applyBorder="1" applyAlignment="1" applyProtection="1">
      <alignment horizontal="center" vertical="center"/>
      <protection locked="0"/>
    </xf>
    <xf numFmtId="0" fontId="12" fillId="6" borderId="18" xfId="0" applyFont="1" applyFill="1" applyBorder="1" applyAlignment="1" applyProtection="1">
      <alignment horizontal="center" vertical="center"/>
      <protection locked="0"/>
    </xf>
    <xf numFmtId="0" fontId="12" fillId="6" borderId="155" xfId="0" applyFont="1" applyFill="1" applyBorder="1" applyAlignment="1" applyProtection="1">
      <alignment horizontal="center" vertical="center"/>
      <protection locked="0"/>
    </xf>
    <xf numFmtId="0" fontId="14" fillId="6" borderId="145" xfId="0" applyFont="1" applyFill="1" applyBorder="1" applyAlignment="1" applyProtection="1" quotePrefix="1">
      <alignment horizontal="center" vertical="center"/>
      <protection locked="0"/>
    </xf>
    <xf numFmtId="0" fontId="18" fillId="6" borderId="29" xfId="0" applyFont="1" applyFill="1" applyBorder="1" applyAlignment="1" applyProtection="1">
      <alignment horizontal="center" vertical="center" shrinkToFit="1"/>
      <protection locked="0"/>
    </xf>
    <xf numFmtId="0" fontId="14" fillId="13" borderId="156" xfId="0" applyFont="1" applyFill="1" applyBorder="1" applyAlignment="1" applyProtection="1">
      <alignment vertical="center"/>
      <protection locked="0"/>
    </xf>
    <xf numFmtId="0" fontId="14" fillId="13" borderId="157" xfId="0" applyFont="1" applyFill="1" applyBorder="1" applyAlignment="1" applyProtection="1">
      <alignment vertical="center"/>
      <protection locked="0"/>
    </xf>
    <xf numFmtId="0" fontId="14" fillId="13" borderId="158" xfId="0" applyFont="1" applyFill="1" applyBorder="1" applyAlignment="1" applyProtection="1">
      <alignment vertical="center"/>
      <protection locked="0"/>
    </xf>
    <xf numFmtId="0" fontId="9" fillId="6" borderId="6" xfId="0" applyFont="1" applyFill="1" applyBorder="1" applyAlignment="1" applyProtection="1">
      <alignment vertical="center"/>
      <protection locked="0"/>
    </xf>
    <xf numFmtId="0" fontId="9" fillId="6" borderId="0" xfId="0" applyFont="1" applyFill="1" applyAlignment="1" applyProtection="1">
      <alignment vertical="center"/>
      <protection locked="0"/>
    </xf>
    <xf numFmtId="0" fontId="9" fillId="6" borderId="2" xfId="0" applyFont="1" applyFill="1" applyBorder="1" applyAlignment="1" applyProtection="1">
      <alignment vertical="center"/>
      <protection locked="0"/>
    </xf>
    <xf numFmtId="0" fontId="12" fillId="0" borderId="5" xfId="0" applyFont="1" applyFill="1" applyBorder="1" applyAlignment="1">
      <alignment horizontal="center" vertical="center"/>
    </xf>
    <xf numFmtId="0" fontId="12" fillId="0" borderId="63" xfId="0" applyFont="1" applyFill="1" applyBorder="1" applyAlignment="1">
      <alignment horizontal="center" vertical="center" textRotation="255"/>
    </xf>
    <xf numFmtId="0" fontId="12" fillId="0" borderId="6" xfId="0" applyFont="1" applyFill="1" applyBorder="1" applyAlignment="1">
      <alignment horizontal="center" vertical="center" textRotation="255"/>
    </xf>
    <xf numFmtId="0" fontId="12" fillId="0" borderId="15" xfId="0" applyFont="1" applyFill="1" applyBorder="1" applyAlignment="1">
      <alignment horizontal="center" vertical="center" textRotation="255"/>
    </xf>
    <xf numFmtId="0" fontId="12" fillId="0" borderId="7" xfId="0" applyFont="1" applyFill="1" applyBorder="1" applyAlignment="1">
      <alignment horizontal="center" vertical="center" textRotation="255"/>
    </xf>
    <xf numFmtId="0" fontId="12" fillId="0" borderId="25" xfId="0" applyFont="1" applyFill="1" applyBorder="1" applyAlignment="1">
      <alignment horizontal="center" vertical="center" textRotation="255"/>
    </xf>
    <xf numFmtId="0" fontId="16" fillId="0" borderId="5" xfId="0" applyFont="1" applyBorder="1" applyAlignment="1" applyProtection="1">
      <alignment vertical="center"/>
      <protection/>
    </xf>
    <xf numFmtId="0" fontId="0" fillId="0" borderId="8" xfId="0" applyBorder="1" applyAlignment="1" applyProtection="1">
      <alignment vertical="center"/>
      <protection/>
    </xf>
    <xf numFmtId="0" fontId="0" fillId="0" borderId="8" xfId="0" applyBorder="1" applyAlignment="1" applyProtection="1">
      <alignment horizontal="center" vertical="center"/>
      <protection/>
    </xf>
    <xf numFmtId="0" fontId="0" fillId="0" borderId="4" xfId="0" applyBorder="1" applyAlignment="1" applyProtection="1">
      <alignment vertical="center"/>
      <protection/>
    </xf>
    <xf numFmtId="0" fontId="0" fillId="6" borderId="0" xfId="0" applyFill="1" applyBorder="1" applyAlignment="1" applyProtection="1">
      <alignment horizontal="left" vertical="top" wrapText="1"/>
      <protection locked="0"/>
    </xf>
    <xf numFmtId="0" fontId="14" fillId="6" borderId="7" xfId="0" applyFont="1" applyFill="1" applyBorder="1" applyAlignment="1" applyProtection="1">
      <alignment vertical="center"/>
      <protection locked="0"/>
    </xf>
    <xf numFmtId="0" fontId="14" fillId="6" borderId="1"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distributed" vertical="center"/>
      <protection locked="0"/>
    </xf>
    <xf numFmtId="0" fontId="0" fillId="6" borderId="1" xfId="0" applyFill="1" applyBorder="1" applyAlignment="1" applyProtection="1">
      <alignment horizontal="distributed" vertical="center"/>
      <protection locked="0"/>
    </xf>
    <xf numFmtId="177" fontId="14" fillId="6" borderId="1" xfId="0" applyNumberFormat="1" applyFont="1" applyFill="1" applyBorder="1" applyAlignment="1" applyProtection="1">
      <alignment horizontal="right" vertical="center"/>
      <protection locked="0"/>
    </xf>
    <xf numFmtId="0" fontId="14" fillId="6" borderId="3" xfId="0" applyFont="1" applyFill="1" applyBorder="1" applyAlignment="1" applyProtection="1">
      <alignment horizontal="center" vertical="center"/>
      <protection locked="0"/>
    </xf>
    <xf numFmtId="0" fontId="0" fillId="0" borderId="11" xfId="0" applyFont="1" applyBorder="1" applyAlignment="1" applyProtection="1">
      <alignment vertical="center"/>
      <protection/>
    </xf>
    <xf numFmtId="0" fontId="0" fillId="0" borderId="0" xfId="0" applyFont="1" applyBorder="1" applyAlignment="1" applyProtection="1">
      <alignment vertical="center"/>
      <protection/>
    </xf>
    <xf numFmtId="0" fontId="0" fillId="13" borderId="4"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7"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3" xfId="0" applyFont="1" applyBorder="1" applyAlignment="1" applyProtection="1">
      <alignment vertical="center"/>
      <protection/>
    </xf>
    <xf numFmtId="0" fontId="0" fillId="0" borderId="0" xfId="0" applyFont="1" applyBorder="1" applyAlignment="1" applyProtection="1">
      <alignment horizontal="center" vertical="center" textRotation="255"/>
      <protection/>
    </xf>
    <xf numFmtId="0" fontId="0" fillId="0" borderId="0" xfId="0" applyFont="1" applyBorder="1" applyAlignment="1" applyProtection="1">
      <alignment horizontal="center" vertical="center" textRotation="255" wrapText="1"/>
      <protection/>
    </xf>
    <xf numFmtId="0" fontId="0" fillId="0" borderId="0" xfId="0" applyFont="1" applyFill="1" applyBorder="1" applyAlignment="1" applyProtection="1">
      <alignment horizontal="center" vertical="center" textRotation="255" wrapText="1"/>
      <protection/>
    </xf>
    <xf numFmtId="0" fontId="25" fillId="0" borderId="30" xfId="0" applyFont="1" applyBorder="1" applyAlignment="1" applyProtection="1">
      <alignment vertical="center"/>
      <protection/>
    </xf>
    <xf numFmtId="0" fontId="0" fillId="0" borderId="0" xfId="0" applyFont="1" applyAlignment="1" applyProtection="1">
      <alignment vertical="center"/>
      <protection/>
    </xf>
    <xf numFmtId="0" fontId="25" fillId="0" borderId="9" xfId="0" applyFont="1" applyBorder="1" applyAlignment="1" applyProtection="1">
      <alignment vertical="center"/>
      <protection/>
    </xf>
    <xf numFmtId="0" fontId="0" fillId="0" borderId="0" xfId="0" applyFont="1" applyFill="1" applyAlignment="1" applyProtection="1">
      <alignment vertical="center"/>
      <protection/>
    </xf>
    <xf numFmtId="178" fontId="14" fillId="0" borderId="9" xfId="0" applyNumberFormat="1" applyFont="1" applyFill="1" applyBorder="1" applyAlignment="1" applyProtection="1">
      <alignment vertical="center"/>
      <protection/>
    </xf>
    <xf numFmtId="0" fontId="25" fillId="0" borderId="0" xfId="0" applyFont="1" applyBorder="1" applyAlignment="1" applyProtection="1">
      <alignment vertical="center"/>
      <protection/>
    </xf>
    <xf numFmtId="0" fontId="0" fillId="0" borderId="9" xfId="0" applyFont="1" applyFill="1" applyBorder="1" applyAlignment="1" applyProtection="1">
      <alignment vertical="center"/>
      <protection/>
    </xf>
    <xf numFmtId="0" fontId="0" fillId="0" borderId="21" xfId="0" applyFont="1" applyBorder="1" applyAlignment="1" applyProtection="1">
      <alignment vertical="center"/>
      <protection/>
    </xf>
    <xf numFmtId="0" fontId="0" fillId="0" borderId="159"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6"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6"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74" xfId="0"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6" borderId="6" xfId="0" applyFont="1" applyFill="1" applyBorder="1" applyAlignment="1" applyProtection="1">
      <alignment vertical="center"/>
      <protection locked="0"/>
    </xf>
    <xf numFmtId="0" fontId="0" fillId="6" borderId="0" xfId="0" applyFont="1" applyFill="1" applyAlignment="1" applyProtection="1">
      <alignment vertical="center"/>
      <protection locked="0"/>
    </xf>
    <xf numFmtId="0" fontId="0" fillId="6" borderId="0" xfId="0" applyFont="1" applyFill="1" applyBorder="1" applyAlignment="1" applyProtection="1">
      <alignment vertical="center"/>
      <protection locked="0"/>
    </xf>
    <xf numFmtId="0" fontId="0" fillId="6" borderId="2" xfId="0" applyFont="1" applyFill="1" applyBorder="1" applyAlignment="1" applyProtection="1">
      <alignment vertical="center"/>
      <protection locked="0"/>
    </xf>
    <xf numFmtId="0" fontId="0" fillId="6" borderId="7" xfId="0" applyFont="1" applyFill="1" applyBorder="1" applyAlignment="1" applyProtection="1">
      <alignment vertical="center"/>
      <protection locked="0"/>
    </xf>
    <xf numFmtId="0" fontId="0" fillId="6" borderId="1" xfId="0" applyFont="1" applyFill="1" applyBorder="1" applyAlignment="1" applyProtection="1">
      <alignment vertical="center"/>
      <protection locked="0"/>
    </xf>
    <xf numFmtId="0" fontId="0" fillId="6" borderId="3" xfId="0" applyFont="1" applyFill="1" applyBorder="1" applyAlignment="1" applyProtection="1">
      <alignment vertical="center"/>
      <protection locked="0"/>
    </xf>
    <xf numFmtId="0" fontId="0" fillId="0" borderId="0" xfId="21" applyFont="1" applyProtection="1">
      <alignment/>
      <protection/>
    </xf>
    <xf numFmtId="0" fontId="0" fillId="0" borderId="6" xfId="0" applyFont="1" applyBorder="1" applyAlignment="1" applyProtection="1">
      <alignment vertical="distributed" textRotation="255"/>
      <protection/>
    </xf>
    <xf numFmtId="0" fontId="0" fillId="0" borderId="0" xfId="0" applyFont="1" applyBorder="1" applyAlignment="1" applyProtection="1">
      <alignment vertical="center"/>
      <protection/>
    </xf>
    <xf numFmtId="0" fontId="0" fillId="0" borderId="0" xfId="0" applyFont="1" applyAlignment="1" applyProtection="1">
      <alignment/>
      <protection/>
    </xf>
    <xf numFmtId="0" fontId="0" fillId="0" borderId="83" xfId="0" applyFont="1" applyFill="1" applyBorder="1" applyAlignment="1" applyProtection="1">
      <alignment vertical="center"/>
      <protection/>
    </xf>
    <xf numFmtId="0" fontId="0" fillId="0" borderId="139" xfId="0" applyFont="1" applyBorder="1" applyAlignment="1" applyProtection="1">
      <alignment vertical="center"/>
      <protection/>
    </xf>
    <xf numFmtId="0" fontId="0" fillId="0" borderId="115" xfId="0" applyFont="1" applyBorder="1" applyAlignment="1" applyProtection="1">
      <alignment vertical="center"/>
      <protection/>
    </xf>
    <xf numFmtId="0" fontId="0" fillId="0" borderId="148" xfId="0" applyFont="1" applyFill="1" applyBorder="1" applyAlignment="1" applyProtection="1">
      <alignment vertical="center"/>
      <protection/>
    </xf>
    <xf numFmtId="0" fontId="0" fillId="0" borderId="46" xfId="0" applyFont="1" applyBorder="1" applyAlignment="1" applyProtection="1">
      <alignment vertical="center"/>
      <protection/>
    </xf>
    <xf numFmtId="0" fontId="0" fillId="0" borderId="74" xfId="0" applyFont="1" applyBorder="1" applyAlignment="1" applyProtection="1">
      <alignment vertical="center"/>
      <protection/>
    </xf>
    <xf numFmtId="0" fontId="0" fillId="0" borderId="160"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0" xfId="0" applyFont="1" applyFill="1" applyBorder="1" applyAlignment="1" applyProtection="1">
      <alignment horizontal="center" vertical="center" textRotation="90"/>
      <protection/>
    </xf>
    <xf numFmtId="0" fontId="0" fillId="0" borderId="17" xfId="0" applyFont="1" applyBorder="1" applyAlignment="1" applyProtection="1">
      <alignment vertical="center"/>
      <protection/>
    </xf>
    <xf numFmtId="0" fontId="0" fillId="0" borderId="153" xfId="0" applyFont="1" applyFill="1" applyBorder="1" applyAlignment="1" applyProtection="1">
      <alignment vertical="center"/>
      <protection/>
    </xf>
    <xf numFmtId="178" fontId="0" fillId="0" borderId="0" xfId="0" applyNumberFormat="1" applyFont="1" applyFill="1" applyBorder="1" applyAlignment="1" applyProtection="1">
      <alignment vertical="top" textRotation="90"/>
      <protection/>
    </xf>
    <xf numFmtId="0" fontId="0" fillId="0" borderId="27" xfId="0" applyFont="1" applyBorder="1" applyAlignment="1" applyProtection="1">
      <alignment vertical="center"/>
      <protection/>
    </xf>
    <xf numFmtId="0" fontId="0" fillId="0" borderId="2" xfId="0" applyFont="1" applyBorder="1" applyAlignment="1" applyProtection="1">
      <alignment vertical="center" shrinkToFit="1"/>
      <protection/>
    </xf>
    <xf numFmtId="0" fontId="0" fillId="0" borderId="59" xfId="0" applyFont="1" applyBorder="1" applyAlignment="1" applyProtection="1">
      <alignment vertical="center"/>
      <protection/>
    </xf>
    <xf numFmtId="0" fontId="21" fillId="0" borderId="0" xfId="0" applyFont="1" applyBorder="1" applyAlignment="1">
      <alignment vertical="center"/>
    </xf>
    <xf numFmtId="0" fontId="25" fillId="0" borderId="10" xfId="0" applyFont="1" applyBorder="1" applyAlignment="1" applyProtection="1">
      <alignment vertical="center"/>
      <protection/>
    </xf>
    <xf numFmtId="0" fontId="20" fillId="0" borderId="0" xfId="0" applyFont="1" applyBorder="1" applyAlignment="1">
      <alignment vertical="center"/>
    </xf>
    <xf numFmtId="0" fontId="16" fillId="0" borderId="0" xfId="0" applyFont="1" applyBorder="1" applyAlignment="1">
      <alignment vertical="center"/>
    </xf>
    <xf numFmtId="0" fontId="25" fillId="0" borderId="10" xfId="0" applyFont="1" applyFill="1" applyBorder="1" applyAlignment="1">
      <alignment vertical="center"/>
    </xf>
    <xf numFmtId="0" fontId="25" fillId="0" borderId="9" xfId="0" applyFont="1" applyBorder="1" applyAlignment="1">
      <alignment vertical="center"/>
    </xf>
    <xf numFmtId="177" fontId="14" fillId="6" borderId="0" xfId="0" applyNumberFormat="1" applyFont="1" applyFill="1" applyBorder="1" applyAlignment="1" applyProtection="1">
      <alignment vertical="center"/>
      <protection locked="0"/>
    </xf>
    <xf numFmtId="0" fontId="25" fillId="0" borderId="14" xfId="0" applyFont="1" applyBorder="1" applyAlignment="1">
      <alignment vertical="center"/>
    </xf>
    <xf numFmtId="0" fontId="25" fillId="0" borderId="21" xfId="0" applyFont="1" applyBorder="1" applyAlignment="1">
      <alignment vertical="center"/>
    </xf>
    <xf numFmtId="0" fontId="25" fillId="0" borderId="9" xfId="0" applyFont="1" applyBorder="1" applyAlignment="1">
      <alignment vertical="center"/>
    </xf>
    <xf numFmtId="0" fontId="25" fillId="0" borderId="9" xfId="0" applyFont="1" applyFill="1" applyBorder="1" applyAlignment="1">
      <alignment vertical="center"/>
    </xf>
    <xf numFmtId="0" fontId="54" fillId="0" borderId="0" xfId="0" applyFont="1" applyBorder="1" applyAlignment="1">
      <alignment horizontal="center" vertical="center"/>
    </xf>
    <xf numFmtId="0" fontId="0" fillId="13" borderId="16" xfId="0" applyFont="1" applyFill="1" applyBorder="1" applyAlignment="1" applyProtection="1">
      <alignment horizontal="center" vertical="center" wrapText="1"/>
      <protection locked="0"/>
    </xf>
    <xf numFmtId="0" fontId="0" fillId="0" borderId="15" xfId="0" applyFont="1" applyBorder="1" applyAlignment="1" applyProtection="1">
      <alignment horizontal="distributed" vertical="center"/>
      <protection/>
    </xf>
    <xf numFmtId="0" fontId="0" fillId="0" borderId="22" xfId="0" applyFont="1" applyBorder="1" applyAlignment="1" applyProtection="1">
      <alignment horizontal="distributed" vertical="center"/>
      <protection/>
    </xf>
    <xf numFmtId="0" fontId="0" fillId="0" borderId="10" xfId="0" applyFont="1" applyBorder="1" applyAlignment="1" applyProtection="1">
      <alignment horizontal="distributed" vertical="center"/>
      <protection/>
    </xf>
    <xf numFmtId="0" fontId="0" fillId="0" borderId="17" xfId="0" applyFont="1" applyBorder="1" applyAlignment="1" applyProtection="1">
      <alignment horizontal="distributed" vertical="center"/>
      <protection/>
    </xf>
    <xf numFmtId="0" fontId="0" fillId="13" borderId="11" xfId="0" applyFont="1" applyFill="1" applyBorder="1" applyAlignment="1" applyProtection="1">
      <alignment horizontal="center" vertical="center" wrapText="1"/>
      <protection locked="0"/>
    </xf>
    <xf numFmtId="0" fontId="0" fillId="13" borderId="13" xfId="0" applyFont="1" applyFill="1" applyBorder="1" applyAlignment="1" applyProtection="1">
      <alignment horizontal="center" vertical="center" wrapText="1"/>
      <protection locked="0"/>
    </xf>
    <xf numFmtId="0" fontId="0" fillId="0" borderId="11" xfId="0" applyFont="1" applyBorder="1" applyAlignment="1" applyProtection="1">
      <alignment horizontal="distributed" vertical="center"/>
      <protection/>
    </xf>
    <xf numFmtId="0" fontId="0" fillId="0" borderId="13" xfId="0" applyFont="1" applyBorder="1" applyAlignment="1" applyProtection="1">
      <alignment horizontal="distributed" vertical="center"/>
      <protection/>
    </xf>
    <xf numFmtId="0" fontId="0" fillId="0" borderId="6"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14" fillId="2" borderId="21" xfId="0" applyFont="1" applyFill="1" applyBorder="1" applyAlignment="1">
      <alignment vertical="center"/>
    </xf>
    <xf numFmtId="0" fontId="14" fillId="0" borderId="9" xfId="0" applyFont="1" applyBorder="1" applyAlignment="1" applyProtection="1">
      <alignment horizontal="left" vertical="center"/>
      <protection/>
    </xf>
    <xf numFmtId="176" fontId="14" fillId="6" borderId="21" xfId="0" applyNumberFormat="1" applyFont="1" applyFill="1" applyBorder="1" applyAlignment="1" applyProtection="1">
      <alignment horizontal="center"/>
      <protection locked="0"/>
    </xf>
    <xf numFmtId="176" fontId="14" fillId="6" borderId="9" xfId="0" applyNumberFormat="1" applyFont="1" applyFill="1" applyBorder="1" applyAlignment="1" applyProtection="1">
      <alignment horizontal="center"/>
      <protection locked="0"/>
    </xf>
    <xf numFmtId="176" fontId="14" fillId="6" borderId="23" xfId="0" applyNumberFormat="1" applyFont="1" applyFill="1" applyBorder="1" applyAlignment="1" applyProtection="1">
      <alignment horizontal="center"/>
      <protection locked="0"/>
    </xf>
    <xf numFmtId="0" fontId="14" fillId="0" borderId="43" xfId="0" applyFont="1" applyBorder="1" applyAlignment="1" applyProtection="1">
      <alignment horizontal="distributed" vertical="center"/>
      <protection/>
    </xf>
    <xf numFmtId="0" fontId="14" fillId="13" borderId="9" xfId="0" applyFont="1" applyFill="1" applyBorder="1" applyAlignment="1" applyProtection="1">
      <alignment horizontal="center" vertical="center"/>
      <protection locked="0"/>
    </xf>
    <xf numFmtId="0" fontId="14" fillId="13" borderId="23" xfId="0" applyFont="1" applyFill="1" applyBorder="1" applyAlignment="1" applyProtection="1">
      <alignment horizontal="center" vertical="center"/>
      <protection locked="0"/>
    </xf>
    <xf numFmtId="0" fontId="14" fillId="0" borderId="10" xfId="0" applyFont="1" applyBorder="1" applyAlignment="1" applyProtection="1">
      <alignment horizontal="distributed" vertical="center"/>
      <protection/>
    </xf>
    <xf numFmtId="0" fontId="14" fillId="0" borderId="17" xfId="0" applyFont="1" applyBorder="1" applyAlignment="1" applyProtection="1">
      <alignment horizontal="distributed" vertical="center"/>
      <protection/>
    </xf>
    <xf numFmtId="0" fontId="14" fillId="0" borderId="23" xfId="0" applyFont="1" applyBorder="1" applyAlignment="1" applyProtection="1">
      <alignment horizontal="distributed" vertical="center"/>
      <protection/>
    </xf>
    <xf numFmtId="0" fontId="14" fillId="13" borderId="21" xfId="0" applyFont="1" applyFill="1" applyBorder="1" applyAlignment="1" applyProtection="1">
      <alignment horizontal="center" vertical="center"/>
      <protection locked="0"/>
    </xf>
    <xf numFmtId="0" fontId="0" fillId="13" borderId="9" xfId="0" applyFont="1" applyFill="1" applyBorder="1" applyAlignment="1" applyProtection="1">
      <alignment horizontal="center" vertical="center"/>
      <protection locked="0"/>
    </xf>
    <xf numFmtId="0" fontId="0" fillId="13" borderId="23" xfId="0" applyFont="1" applyFill="1" applyBorder="1" applyAlignment="1" applyProtection="1">
      <alignment horizontal="center" vertical="center"/>
      <protection locked="0"/>
    </xf>
    <xf numFmtId="0" fontId="14" fillId="0" borderId="16" xfId="0" applyFont="1" applyBorder="1" applyAlignment="1" applyProtection="1">
      <alignment horizontal="center" vertical="center" wrapText="1" shrinkToFit="1"/>
      <protection/>
    </xf>
    <xf numFmtId="0" fontId="14" fillId="0" borderId="0" xfId="0" applyFont="1" applyBorder="1" applyAlignment="1" applyProtection="1">
      <alignment horizontal="center" vertical="center" wrapText="1" shrinkToFit="1"/>
      <protection/>
    </xf>
    <xf numFmtId="0" fontId="14" fillId="0" borderId="15" xfId="0" applyFont="1" applyBorder="1" applyAlignment="1" applyProtection="1">
      <alignment horizontal="center" vertical="center" wrapText="1" shrinkToFit="1"/>
      <protection/>
    </xf>
    <xf numFmtId="0" fontId="14" fillId="0" borderId="14" xfId="0" applyFont="1" applyBorder="1" applyAlignment="1" applyProtection="1">
      <alignment horizontal="distributed" vertical="center"/>
      <protection/>
    </xf>
    <xf numFmtId="0" fontId="14" fillId="0" borderId="13" xfId="0" applyFont="1" applyBorder="1" applyAlignment="1" applyProtection="1">
      <alignment horizontal="center" vertical="center" wrapText="1" shrinkToFit="1"/>
      <protection/>
    </xf>
    <xf numFmtId="0" fontId="14" fillId="0" borderId="11" xfId="0" applyFont="1" applyBorder="1" applyAlignment="1" applyProtection="1">
      <alignment horizontal="center" vertical="center" wrapText="1" shrinkToFit="1"/>
      <protection/>
    </xf>
    <xf numFmtId="0" fontId="14" fillId="0" borderId="119" xfId="0" applyFont="1" applyBorder="1" applyAlignment="1" applyProtection="1">
      <alignment horizontal="center" vertical="center"/>
      <protection/>
    </xf>
    <xf numFmtId="0" fontId="14" fillId="0" borderId="21" xfId="0" applyFont="1" applyBorder="1" applyAlignment="1" applyProtection="1">
      <alignment horizontal="distributed" vertical="center"/>
      <protection/>
    </xf>
    <xf numFmtId="0" fontId="14" fillId="0" borderId="9" xfId="0" applyFont="1" applyBorder="1" applyAlignment="1" applyProtection="1">
      <alignment horizontal="distributed" vertical="center"/>
      <protection/>
    </xf>
    <xf numFmtId="0" fontId="14" fillId="0" borderId="12" xfId="0" applyFont="1" applyBorder="1" applyAlignment="1" applyProtection="1">
      <alignment horizontal="center" vertical="center" wrapText="1" shrinkToFit="1"/>
      <protection/>
    </xf>
    <xf numFmtId="0" fontId="14" fillId="13" borderId="11" xfId="0" applyFont="1" applyFill="1" applyBorder="1" applyAlignment="1" applyProtection="1">
      <alignment horizontal="center" vertical="center" wrapText="1"/>
      <protection locked="0"/>
    </xf>
    <xf numFmtId="0" fontId="14" fillId="13" borderId="13" xfId="0" applyFont="1" applyFill="1" applyBorder="1" applyAlignment="1" applyProtection="1">
      <alignment horizontal="center" vertical="center" wrapText="1"/>
      <protection locked="0"/>
    </xf>
    <xf numFmtId="0" fontId="14" fillId="13" borderId="14" xfId="0" applyFont="1" applyFill="1" applyBorder="1" applyAlignment="1" applyProtection="1">
      <alignment horizontal="center" vertical="center" wrapText="1"/>
      <protection locked="0"/>
    </xf>
    <xf numFmtId="0" fontId="14" fillId="13" borderId="10" xfId="0" applyFont="1" applyFill="1" applyBorder="1" applyAlignment="1" applyProtection="1">
      <alignment horizontal="center" vertical="center" wrapText="1"/>
      <protection locked="0"/>
    </xf>
    <xf numFmtId="0" fontId="14" fillId="13" borderId="17" xfId="0" applyFont="1" applyFill="1" applyBorder="1" applyAlignment="1" applyProtection="1">
      <alignment horizontal="center" vertical="center" wrapText="1"/>
      <protection locked="0"/>
    </xf>
    <xf numFmtId="0" fontId="14" fillId="13" borderId="12" xfId="0" applyFont="1" applyFill="1" applyBorder="1" applyAlignment="1" applyProtection="1">
      <alignment vertical="center" wrapText="1"/>
      <protection locked="0"/>
    </xf>
    <xf numFmtId="0" fontId="14" fillId="13" borderId="11" xfId="0" applyFont="1" applyFill="1" applyBorder="1" applyAlignment="1" applyProtection="1">
      <alignment vertical="center" wrapText="1"/>
      <protection locked="0"/>
    </xf>
    <xf numFmtId="0" fontId="14" fillId="13" borderId="13" xfId="0" applyFont="1" applyFill="1" applyBorder="1" applyAlignment="1" applyProtection="1">
      <alignment vertical="center" wrapText="1"/>
      <protection locked="0"/>
    </xf>
    <xf numFmtId="0" fontId="14" fillId="13" borderId="14" xfId="0" applyFont="1" applyFill="1" applyBorder="1" applyAlignment="1" applyProtection="1">
      <alignment vertical="center" wrapText="1"/>
      <protection locked="0"/>
    </xf>
    <xf numFmtId="0" fontId="14" fillId="13" borderId="10" xfId="0" applyFont="1" applyFill="1" applyBorder="1" applyAlignment="1" applyProtection="1">
      <alignment vertical="center" wrapText="1"/>
      <protection locked="0"/>
    </xf>
    <xf numFmtId="0" fontId="14" fillId="13" borderId="17" xfId="0" applyFont="1" applyFill="1" applyBorder="1" applyAlignment="1" applyProtection="1">
      <alignment vertical="center" wrapText="1"/>
      <protection locked="0"/>
    </xf>
    <xf numFmtId="0" fontId="18" fillId="0" borderId="16" xfId="0" applyFont="1" applyBorder="1" applyAlignment="1" applyProtection="1">
      <alignment horizontal="center" vertical="distributed" textRotation="255"/>
      <protection/>
    </xf>
    <xf numFmtId="0" fontId="16" fillId="0" borderId="9" xfId="0" applyFont="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9" xfId="0" applyFont="1" applyFill="1" applyBorder="1" applyAlignment="1" applyProtection="1">
      <alignment horizontal="center" vertical="center"/>
      <protection/>
    </xf>
    <xf numFmtId="0" fontId="14" fillId="13" borderId="12" xfId="0" applyFont="1" applyFill="1" applyBorder="1" applyAlignment="1" applyProtection="1">
      <alignment horizontal="center" vertical="center" wrapText="1"/>
      <protection locked="0"/>
    </xf>
    <xf numFmtId="0" fontId="14" fillId="6" borderId="58" xfId="0" applyFont="1" applyFill="1" applyBorder="1" applyAlignment="1" applyProtection="1">
      <alignment horizontal="left" vertical="center"/>
      <protection locked="0"/>
    </xf>
    <xf numFmtId="0" fontId="14" fillId="0" borderId="16" xfId="0" applyFont="1" applyBorder="1" applyAlignment="1" applyProtection="1">
      <alignment horizontal="center" vertical="distributed" textRotation="255"/>
      <protection/>
    </xf>
    <xf numFmtId="0" fontId="18" fillId="0" borderId="15" xfId="0" applyFont="1" applyBorder="1" applyAlignment="1" applyProtection="1">
      <alignment horizontal="center" vertical="distributed" textRotation="255"/>
      <protection/>
    </xf>
    <xf numFmtId="0" fontId="0" fillId="0" borderId="17" xfId="0" applyFont="1" applyFill="1" applyBorder="1" applyAlignment="1" applyProtection="1">
      <alignment vertical="center" textRotation="255" shrinkToFit="1"/>
      <protection/>
    </xf>
    <xf numFmtId="0" fontId="14" fillId="6" borderId="21" xfId="0" applyFont="1" applyFill="1" applyBorder="1" applyAlignment="1" applyProtection="1">
      <alignment horizontal="left" vertical="center"/>
      <protection locked="0"/>
    </xf>
    <xf numFmtId="0" fontId="14" fillId="6" borderId="9" xfId="0" applyFont="1" applyFill="1" applyBorder="1" applyAlignment="1" applyProtection="1">
      <alignment horizontal="left" vertical="center"/>
      <protection locked="0"/>
    </xf>
    <xf numFmtId="0" fontId="0" fillId="0" borderId="22" xfId="0" applyFont="1" applyFill="1" applyBorder="1" applyAlignment="1" applyProtection="1">
      <alignment vertical="center" textRotation="255" shrinkToFit="1"/>
      <protection/>
    </xf>
    <xf numFmtId="0" fontId="0" fillId="13" borderId="30" xfId="0" applyFont="1" applyFill="1" applyBorder="1" applyAlignment="1" applyProtection="1">
      <alignment horizontal="center" vertical="center"/>
      <protection locked="0"/>
    </xf>
    <xf numFmtId="0" fontId="14" fillId="0" borderId="43" xfId="0" applyFont="1" applyFill="1" applyBorder="1" applyAlignment="1" applyProtection="1">
      <alignment vertical="center" textRotation="255" shrinkToFit="1"/>
      <protection/>
    </xf>
    <xf numFmtId="0" fontId="0" fillId="0" borderId="13" xfId="0" applyFont="1" applyFill="1" applyBorder="1" applyAlignment="1" applyProtection="1">
      <alignment vertical="center" textRotation="255" shrinkToFit="1"/>
      <protection/>
    </xf>
    <xf numFmtId="0" fontId="0" fillId="0" borderId="6" xfId="0" applyFont="1" applyFill="1" applyBorder="1" applyAlignment="1" applyProtection="1">
      <alignment vertical="center" textRotation="255" shrinkToFit="1"/>
      <protection/>
    </xf>
    <xf numFmtId="0" fontId="0" fillId="0" borderId="15" xfId="0" applyFont="1" applyFill="1" applyBorder="1" applyAlignment="1" applyProtection="1">
      <alignment vertical="center" textRotation="255" shrinkToFit="1"/>
      <protection/>
    </xf>
    <xf numFmtId="0" fontId="0" fillId="0" borderId="15" xfId="0" applyFont="1" applyBorder="1" applyAlignment="1" applyProtection="1">
      <alignment horizontal="center" vertical="distributed" textRotation="255"/>
      <protection/>
    </xf>
    <xf numFmtId="0" fontId="14" fillId="13" borderId="128" xfId="0" applyFont="1" applyFill="1" applyBorder="1" applyAlignment="1" applyProtection="1">
      <alignment horizontal="center" vertical="center"/>
      <protection locked="0"/>
    </xf>
    <xf numFmtId="0" fontId="14" fillId="6" borderId="26" xfId="0" applyFont="1" applyFill="1" applyBorder="1" applyAlignment="1" applyProtection="1">
      <alignment horizontal="center" vertical="center"/>
      <protection locked="0"/>
    </xf>
    <xf numFmtId="0" fontId="14" fillId="6" borderId="29" xfId="0" applyFont="1" applyFill="1" applyBorder="1" applyAlignment="1" applyProtection="1">
      <alignment horizontal="center" vertical="center"/>
      <protection locked="0"/>
    </xf>
    <xf numFmtId="0" fontId="14" fillId="0" borderId="28" xfId="0" applyFont="1" applyBorder="1" applyAlignment="1" applyProtection="1">
      <alignment horizontal="center" vertical="center"/>
      <protection/>
    </xf>
    <xf numFmtId="0" fontId="17" fillId="0" borderId="1" xfId="0" applyFont="1" applyBorder="1" applyAlignment="1" applyProtection="1">
      <alignment horizontal="center" vertical="center"/>
      <protection/>
    </xf>
    <xf numFmtId="0" fontId="0" fillId="0" borderId="6" xfId="0" applyFont="1" applyBorder="1" applyAlignment="1" applyProtection="1">
      <alignment horizontal="center" vertical="distributed" textRotation="255"/>
      <protection/>
    </xf>
    <xf numFmtId="0" fontId="14" fillId="0" borderId="9" xfId="0" applyFont="1" applyBorder="1" applyAlignment="1" applyProtection="1">
      <alignment horizontal="center"/>
      <protection/>
    </xf>
    <xf numFmtId="0" fontId="14" fillId="0" borderId="23" xfId="0" applyFont="1" applyBorder="1" applyAlignment="1" applyProtection="1">
      <alignment horizontal="center"/>
      <protection/>
    </xf>
    <xf numFmtId="0" fontId="14" fillId="0" borderId="17" xfId="0" applyFont="1" applyBorder="1" applyAlignment="1" applyProtection="1">
      <alignment horizontal="center" vertical="center" shrinkToFit="1"/>
      <protection/>
    </xf>
    <xf numFmtId="0" fontId="14" fillId="0" borderId="21" xfId="0" applyFont="1" applyBorder="1" applyAlignment="1" applyProtection="1">
      <alignment horizontal="center"/>
      <protection/>
    </xf>
    <xf numFmtId="0" fontId="14" fillId="0" borderId="0" xfId="0" applyFont="1" applyBorder="1" applyAlignment="1" applyProtection="1">
      <alignment horizontal="center" vertical="center" shrinkToFit="1"/>
      <protection/>
    </xf>
    <xf numFmtId="0" fontId="14" fillId="0" borderId="15" xfId="0" applyFont="1" applyBorder="1" applyAlignment="1" applyProtection="1">
      <alignment horizontal="center" vertical="center" shrinkToFit="1"/>
      <protection/>
    </xf>
    <xf numFmtId="0" fontId="14" fillId="0" borderId="14" xfId="0" applyFont="1" applyBorder="1" applyAlignment="1" applyProtection="1">
      <alignment horizontal="center" vertical="center" shrinkToFit="1"/>
      <protection/>
    </xf>
    <xf numFmtId="0" fontId="14" fillId="0" borderId="10" xfId="0" applyFont="1" applyBorder="1" applyAlignment="1" applyProtection="1">
      <alignment horizontal="center" vertical="center" shrinkToFit="1"/>
      <protection/>
    </xf>
    <xf numFmtId="0" fontId="14" fillId="0" borderId="17" xfId="0" applyFont="1" applyBorder="1" applyAlignment="1" applyProtection="1">
      <alignment horizontal="center" vertical="center" wrapText="1"/>
      <protection/>
    </xf>
    <xf numFmtId="0" fontId="14" fillId="0" borderId="16" xfId="0" applyFont="1" applyBorder="1" applyAlignment="1" applyProtection="1">
      <alignment horizontal="center" vertical="center" shrinkToFit="1"/>
      <protection/>
    </xf>
    <xf numFmtId="0" fontId="14" fillId="0" borderId="10" xfId="0" applyFont="1" applyBorder="1" applyAlignment="1" applyProtection="1">
      <alignment horizontal="center" vertical="center" wrapText="1"/>
      <protection/>
    </xf>
    <xf numFmtId="0" fontId="14" fillId="0" borderId="15" xfId="0" applyFont="1" applyBorder="1" applyAlignment="1" applyProtection="1">
      <alignment horizontal="center" vertical="center" wrapText="1"/>
      <protection/>
    </xf>
    <xf numFmtId="0" fontId="14" fillId="0" borderId="14"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14" fillId="0" borderId="17" xfId="0" applyFont="1" applyBorder="1" applyAlignment="1" applyProtection="1">
      <alignment horizontal="center" vertical="center"/>
      <protection/>
    </xf>
    <xf numFmtId="0" fontId="14" fillId="0" borderId="12" xfId="0" applyFont="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0" fontId="14" fillId="0" borderId="10" xfId="0" applyFont="1" applyBorder="1" applyAlignment="1" applyProtection="1">
      <alignment horizontal="center" vertical="center"/>
      <protection/>
    </xf>
    <xf numFmtId="0" fontId="14" fillId="0" borderId="12" xfId="0" applyFont="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4" fillId="0" borderId="21" xfId="0" applyFont="1" applyBorder="1" applyAlignment="1" applyProtection="1">
      <alignment horizontal="center" vertical="center"/>
      <protection/>
    </xf>
    <xf numFmtId="0" fontId="14" fillId="0" borderId="9"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177" fontId="14" fillId="6" borderId="9" xfId="0" applyNumberFormat="1" applyFont="1" applyFill="1" applyBorder="1" applyAlignment="1" applyProtection="1">
      <alignment horizontal="center"/>
      <protection locked="0"/>
    </xf>
    <xf numFmtId="177" fontId="14" fillId="6" borderId="23" xfId="0" applyNumberFormat="1" applyFont="1" applyFill="1" applyBorder="1" applyAlignment="1" applyProtection="1">
      <alignment horizontal="center"/>
      <protection locked="0"/>
    </xf>
    <xf numFmtId="0" fontId="44" fillId="0" borderId="0" xfId="0" applyFont="1" applyBorder="1" applyAlignment="1" applyProtection="1">
      <alignment horizontal="center" vertical="center"/>
      <protection/>
    </xf>
    <xf numFmtId="0" fontId="52" fillId="0" borderId="8" xfId="0" applyFont="1" applyBorder="1" applyAlignment="1" applyProtection="1">
      <alignment horizontal="center" vertical="center"/>
      <protection/>
    </xf>
    <xf numFmtId="0" fontId="5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11" fillId="0" borderId="1"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14" fillId="0" borderId="1" xfId="0" applyFont="1" applyBorder="1" applyAlignment="1" applyProtection="1">
      <alignment horizontal="center" vertical="center"/>
      <protection/>
    </xf>
    <xf numFmtId="0" fontId="18" fillId="6" borderId="18" xfId="0" applyFont="1" applyFill="1" applyBorder="1" applyAlignment="1" applyProtection="1">
      <alignment horizontal="center" vertical="center"/>
      <protection locked="0"/>
    </xf>
    <xf numFmtId="0" fontId="18" fillId="6" borderId="26"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0" fontId="14" fillId="0" borderId="9"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4" fillId="0" borderId="21" xfId="0" applyFont="1" applyBorder="1" applyAlignment="1" applyProtection="1">
      <alignment horizontal="center" vertical="center"/>
      <protection/>
    </xf>
    <xf numFmtId="0" fontId="14" fillId="0" borderId="58" xfId="0" applyFont="1" applyBorder="1" applyAlignment="1" applyProtection="1">
      <alignment horizontal="center" vertical="center"/>
      <protection/>
    </xf>
    <xf numFmtId="0" fontId="14" fillId="6" borderId="21" xfId="0" applyFont="1" applyFill="1" applyBorder="1" applyAlignment="1" applyProtection="1">
      <alignment horizontal="center"/>
      <protection locked="0"/>
    </xf>
    <xf numFmtId="0" fontId="14" fillId="6" borderId="9" xfId="0" applyFont="1" applyFill="1" applyBorder="1" applyAlignment="1" applyProtection="1">
      <alignment horizontal="center"/>
      <protection locked="0"/>
    </xf>
    <xf numFmtId="0" fontId="14" fillId="6" borderId="23" xfId="0" applyFont="1" applyFill="1" applyBorder="1" applyAlignment="1" applyProtection="1">
      <alignment horizontal="center"/>
      <protection locked="0"/>
    </xf>
    <xf numFmtId="0" fontId="18" fillId="10" borderId="135" xfId="0" applyFont="1" applyFill="1" applyBorder="1" applyAlignment="1" applyProtection="1" quotePrefix="1">
      <alignment horizontal="center" vertical="center"/>
      <protection/>
    </xf>
    <xf numFmtId="0" fontId="18" fillId="10" borderId="31" xfId="0" applyFont="1" applyFill="1" applyBorder="1" applyAlignment="1" applyProtection="1">
      <alignment horizontal="center" vertical="center"/>
      <protection/>
    </xf>
    <xf numFmtId="0" fontId="18" fillId="10" borderId="69" xfId="0" applyFont="1" applyFill="1" applyBorder="1" applyAlignment="1" applyProtection="1">
      <alignment horizontal="center" vertical="center"/>
      <protection/>
    </xf>
    <xf numFmtId="177" fontId="14" fillId="6" borderId="14" xfId="0" applyNumberFormat="1" applyFont="1" applyFill="1" applyBorder="1" applyAlignment="1" applyProtection="1">
      <alignment horizontal="center"/>
      <protection locked="0"/>
    </xf>
    <xf numFmtId="177" fontId="14" fillId="6" borderId="10" xfId="0" applyNumberFormat="1" applyFont="1" applyFill="1" applyBorder="1" applyAlignment="1" applyProtection="1">
      <alignment horizontal="center"/>
      <protection locked="0"/>
    </xf>
    <xf numFmtId="177" fontId="14" fillId="6" borderId="17" xfId="0" applyNumberFormat="1" applyFont="1" applyFill="1" applyBorder="1" applyAlignment="1" applyProtection="1">
      <alignment horizontal="center"/>
      <protection locked="0"/>
    </xf>
    <xf numFmtId="177" fontId="14" fillId="6" borderId="21" xfId="0" applyNumberFormat="1" applyFont="1" applyFill="1" applyBorder="1" applyAlignment="1" applyProtection="1">
      <alignment horizontal="center"/>
      <protection locked="0"/>
    </xf>
    <xf numFmtId="0" fontId="0" fillId="13" borderId="0" xfId="0" applyFont="1" applyFill="1" applyBorder="1" applyAlignment="1" applyProtection="1">
      <alignment horizontal="center" vertical="center" wrapText="1"/>
      <protection locked="0"/>
    </xf>
    <xf numFmtId="0" fontId="0" fillId="13" borderId="15" xfId="0" applyFont="1" applyFill="1" applyBorder="1" applyAlignment="1" applyProtection="1">
      <alignment horizontal="center" vertical="center" wrapText="1"/>
      <protection locked="0"/>
    </xf>
    <xf numFmtId="0" fontId="0" fillId="13" borderId="14" xfId="0" applyFont="1" applyFill="1" applyBorder="1" applyAlignment="1" applyProtection="1">
      <alignment horizontal="center" vertical="center" wrapText="1"/>
      <protection locked="0"/>
    </xf>
    <xf numFmtId="0" fontId="0" fillId="13" borderId="10" xfId="0" applyFont="1" applyFill="1" applyBorder="1" applyAlignment="1" applyProtection="1">
      <alignment horizontal="center" vertical="center" wrapText="1"/>
      <protection locked="0"/>
    </xf>
    <xf numFmtId="0" fontId="0" fillId="13" borderId="17" xfId="0" applyFont="1" applyFill="1" applyBorder="1" applyAlignment="1" applyProtection="1">
      <alignment horizontal="center" vertical="center" wrapText="1"/>
      <protection locked="0"/>
    </xf>
    <xf numFmtId="0" fontId="18" fillId="10" borderId="31" xfId="0" applyFont="1" applyFill="1" applyBorder="1" applyAlignment="1" applyProtection="1" quotePrefix="1">
      <alignment horizontal="center" vertical="center"/>
      <protection/>
    </xf>
    <xf numFmtId="0" fontId="14" fillId="0" borderId="58" xfId="0" applyFont="1" applyFill="1" applyBorder="1" applyAlignment="1" applyProtection="1">
      <alignment horizontal="center" vertical="center"/>
      <protection/>
    </xf>
    <xf numFmtId="0" fontId="14" fillId="13" borderId="12" xfId="0" applyFont="1" applyFill="1" applyBorder="1" applyAlignment="1" applyProtection="1">
      <alignment horizontal="center" vertical="center"/>
      <protection locked="0"/>
    </xf>
    <xf numFmtId="0" fontId="14" fillId="13" borderId="11" xfId="0" applyFont="1" applyFill="1" applyBorder="1" applyAlignment="1" applyProtection="1">
      <alignment horizontal="center" vertical="center"/>
      <protection locked="0"/>
    </xf>
    <xf numFmtId="0" fontId="14" fillId="13" borderId="59" xfId="0" applyFont="1" applyFill="1" applyBorder="1" applyAlignment="1" applyProtection="1">
      <alignment horizontal="center" vertical="center"/>
      <protection locked="0"/>
    </xf>
    <xf numFmtId="0" fontId="14" fillId="13" borderId="14" xfId="0" applyFont="1" applyFill="1" applyBorder="1" applyAlignment="1" applyProtection="1">
      <alignment horizontal="center" vertical="center"/>
      <protection locked="0"/>
    </xf>
    <xf numFmtId="0" fontId="14" fillId="13" borderId="10" xfId="0" applyFont="1" applyFill="1" applyBorder="1" applyAlignment="1" applyProtection="1">
      <alignment horizontal="center" vertical="center"/>
      <protection locked="0"/>
    </xf>
    <xf numFmtId="0" fontId="14" fillId="13" borderId="28" xfId="0" applyFont="1" applyFill="1" applyBorder="1" applyAlignment="1" applyProtection="1">
      <alignment horizontal="center" vertical="center"/>
      <protection locked="0"/>
    </xf>
    <xf numFmtId="0" fontId="14" fillId="13" borderId="58" xfId="0" applyFont="1" applyFill="1" applyBorder="1" applyAlignment="1" applyProtection="1">
      <alignment horizontal="center" vertical="center"/>
      <protection locked="0"/>
    </xf>
    <xf numFmtId="0" fontId="14" fillId="0" borderId="43" xfId="0" applyFont="1" applyBorder="1" applyAlignment="1" applyProtection="1">
      <alignment horizontal="center" vertical="center" shrinkToFit="1"/>
      <protection/>
    </xf>
    <xf numFmtId="0" fontId="14" fillId="0" borderId="11" xfId="0" applyFont="1" applyBorder="1" applyAlignment="1" applyProtection="1">
      <alignment horizontal="center" vertical="center" shrinkToFit="1"/>
      <protection/>
    </xf>
    <xf numFmtId="0" fontId="14" fillId="0" borderId="13" xfId="0" applyFont="1" applyBorder="1" applyAlignment="1" applyProtection="1">
      <alignment horizontal="center" vertical="center" shrinkToFit="1"/>
      <protection/>
    </xf>
    <xf numFmtId="0" fontId="14" fillId="0" borderId="6" xfId="0" applyFont="1" applyBorder="1" applyAlignment="1" applyProtection="1">
      <alignment horizontal="center" vertical="center" shrinkToFit="1"/>
      <protection/>
    </xf>
    <xf numFmtId="0" fontId="14" fillId="0" borderId="22" xfId="0" applyFont="1" applyBorder="1" applyAlignment="1" applyProtection="1">
      <alignment horizontal="center" vertical="center" shrinkToFit="1"/>
      <protection/>
    </xf>
    <xf numFmtId="179" fontId="14" fillId="13" borderId="14" xfId="0" applyNumberFormat="1" applyFont="1" applyFill="1" applyBorder="1" applyAlignment="1" applyProtection="1">
      <alignment horizontal="center" vertical="center"/>
      <protection locked="0"/>
    </xf>
    <xf numFmtId="179" fontId="14" fillId="13" borderId="10" xfId="0" applyNumberFormat="1" applyFont="1" applyFill="1" applyBorder="1" applyAlignment="1" applyProtection="1">
      <alignment horizontal="center" vertical="center"/>
      <protection locked="0"/>
    </xf>
    <xf numFmtId="179" fontId="14" fillId="13" borderId="17" xfId="0" applyNumberFormat="1" applyFont="1" applyFill="1" applyBorder="1" applyAlignment="1" applyProtection="1">
      <alignment horizontal="center" vertical="center"/>
      <protection locked="0"/>
    </xf>
    <xf numFmtId="0" fontId="14" fillId="0" borderId="21" xfId="0" applyFont="1" applyBorder="1" applyAlignment="1" applyProtection="1">
      <alignment horizontal="center" vertical="center" shrinkToFit="1"/>
      <protection/>
    </xf>
    <xf numFmtId="0" fontId="14" fillId="0" borderId="9" xfId="0" applyFont="1" applyBorder="1" applyAlignment="1" applyProtection="1">
      <alignment horizontal="center" vertical="center" shrinkToFit="1"/>
      <protection/>
    </xf>
    <xf numFmtId="0" fontId="14" fillId="0" borderId="23" xfId="0" applyFont="1" applyBorder="1" applyAlignment="1" applyProtection="1">
      <alignment horizontal="center" vertical="center" shrinkToFit="1"/>
      <protection/>
    </xf>
    <xf numFmtId="0" fontId="14" fillId="0" borderId="21" xfId="0" applyFont="1" applyBorder="1" applyAlignment="1" applyProtection="1">
      <alignment horizontal="distributed" vertical="center" shrinkToFit="1"/>
      <protection/>
    </xf>
    <xf numFmtId="0" fontId="14" fillId="0" borderId="9" xfId="0" applyFont="1" applyBorder="1" applyAlignment="1" applyProtection="1">
      <alignment horizontal="distributed" vertical="center" shrinkToFit="1"/>
      <protection/>
    </xf>
    <xf numFmtId="0" fontId="14" fillId="0" borderId="23" xfId="0" applyFont="1" applyBorder="1" applyAlignment="1" applyProtection="1">
      <alignment horizontal="distributed" vertical="center" shrinkToFit="1"/>
      <protection/>
    </xf>
    <xf numFmtId="0" fontId="14" fillId="6" borderId="16" xfId="0" applyFont="1" applyFill="1" applyBorder="1" applyAlignment="1" applyProtection="1">
      <alignment horizontal="center" vertical="center"/>
      <protection locked="0"/>
    </xf>
    <xf numFmtId="0" fontId="14" fillId="6" borderId="0" xfId="0" applyFont="1" applyFill="1" applyBorder="1" applyAlignment="1" applyProtection="1">
      <alignment horizontal="center" vertical="center"/>
      <protection locked="0"/>
    </xf>
    <xf numFmtId="0" fontId="14" fillId="6" borderId="2" xfId="0" applyFont="1" applyFill="1" applyBorder="1" applyAlignment="1" applyProtection="1">
      <alignment horizontal="center" vertical="center"/>
      <protection locked="0"/>
    </xf>
    <xf numFmtId="0" fontId="14" fillId="0" borderId="14"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14" fillId="0" borderId="17" xfId="0" applyFont="1" applyBorder="1" applyAlignment="1" applyProtection="1">
      <alignment horizontal="center" vertical="center"/>
      <protection/>
    </xf>
    <xf numFmtId="0" fontId="14" fillId="6" borderId="21" xfId="0" applyFont="1" applyFill="1" applyBorder="1" applyAlignment="1" applyProtection="1">
      <alignment horizontal="center" vertical="center"/>
      <protection locked="0"/>
    </xf>
    <xf numFmtId="0" fontId="14" fillId="6" borderId="9" xfId="0" applyFont="1" applyFill="1" applyBorder="1" applyAlignment="1" applyProtection="1">
      <alignment horizontal="center" vertical="center"/>
      <protection locked="0"/>
    </xf>
    <xf numFmtId="0" fontId="14" fillId="6" borderId="58" xfId="0" applyFont="1" applyFill="1" applyBorder="1" applyAlignment="1" applyProtection="1">
      <alignment horizontal="center" vertical="center"/>
      <protection locked="0"/>
    </xf>
    <xf numFmtId="0" fontId="14" fillId="13" borderId="13" xfId="0" applyFont="1" applyFill="1" applyBorder="1" applyAlignment="1" applyProtection="1">
      <alignment horizontal="center" vertical="center"/>
      <protection locked="0"/>
    </xf>
    <xf numFmtId="0" fontId="14" fillId="13" borderId="17" xfId="0" applyFont="1" applyFill="1" applyBorder="1" applyAlignment="1" applyProtection="1">
      <alignment horizontal="center" vertical="center"/>
      <protection locked="0"/>
    </xf>
    <xf numFmtId="0" fontId="14" fillId="0" borderId="11" xfId="0" applyFont="1" applyBorder="1" applyAlignment="1" applyProtection="1">
      <alignment horizontal="left" vertical="top" wrapText="1"/>
      <protection/>
    </xf>
    <xf numFmtId="0" fontId="0" fillId="0" borderId="11" xfId="0" applyFont="1" applyBorder="1" applyAlignment="1" applyProtection="1">
      <alignment vertical="center"/>
      <protection/>
    </xf>
    <xf numFmtId="0" fontId="0" fillId="0" borderId="0" xfId="0" applyFont="1" applyBorder="1" applyAlignment="1" applyProtection="1">
      <alignment vertical="center"/>
      <protection/>
    </xf>
    <xf numFmtId="0" fontId="14" fillId="0" borderId="12" xfId="0" applyFont="1" applyBorder="1" applyAlignment="1" applyProtection="1">
      <alignment horizontal="distributed" vertical="center"/>
      <protection/>
    </xf>
    <xf numFmtId="0" fontId="14" fillId="0" borderId="11" xfId="0" applyFont="1" applyBorder="1" applyAlignment="1" applyProtection="1">
      <alignment horizontal="distributed" vertical="center"/>
      <protection/>
    </xf>
    <xf numFmtId="0" fontId="14" fillId="0" borderId="13" xfId="0" applyFont="1" applyBorder="1" applyAlignment="1" applyProtection="1">
      <alignment horizontal="distributed" vertical="center"/>
      <protection/>
    </xf>
    <xf numFmtId="0" fontId="14" fillId="0" borderId="16" xfId="0" applyFont="1" applyBorder="1" applyAlignment="1" applyProtection="1">
      <alignment horizontal="distributed" vertical="center"/>
      <protection/>
    </xf>
    <xf numFmtId="0" fontId="14" fillId="0" borderId="0" xfId="0" applyFont="1" applyBorder="1" applyAlignment="1" applyProtection="1">
      <alignment horizontal="distributed" vertical="center"/>
      <protection/>
    </xf>
    <xf numFmtId="0" fontId="14" fillId="0" borderId="15" xfId="0" applyFont="1" applyBorder="1" applyAlignment="1" applyProtection="1">
      <alignment horizontal="distributed" vertical="center"/>
      <protection/>
    </xf>
    <xf numFmtId="178" fontId="14" fillId="13" borderId="21" xfId="0" applyNumberFormat="1" applyFont="1" applyFill="1" applyBorder="1" applyAlignment="1" applyProtection="1">
      <alignment horizontal="center" vertical="center"/>
      <protection locked="0"/>
    </xf>
    <xf numFmtId="178" fontId="14" fillId="13" borderId="9" xfId="0" applyNumberFormat="1" applyFont="1" applyFill="1" applyBorder="1" applyAlignment="1" applyProtection="1">
      <alignment horizontal="center" vertical="center"/>
      <protection locked="0"/>
    </xf>
    <xf numFmtId="178" fontId="14" fillId="13" borderId="23" xfId="0" applyNumberFormat="1" applyFont="1" applyFill="1" applyBorder="1" applyAlignment="1" applyProtection="1">
      <alignment horizontal="center" vertical="center"/>
      <protection locked="0"/>
    </xf>
    <xf numFmtId="0" fontId="0" fillId="0" borderId="43" xfId="0" applyFont="1" applyBorder="1" applyAlignment="1" applyProtection="1">
      <alignment horizontal="center" vertical="center" textRotation="255"/>
      <protection/>
    </xf>
    <xf numFmtId="0" fontId="0" fillId="0" borderId="13" xfId="0" applyFont="1" applyBorder="1" applyAlignment="1" applyProtection="1">
      <alignment horizontal="center" vertical="center" textRotation="255"/>
      <protection/>
    </xf>
    <xf numFmtId="0" fontId="0" fillId="0" borderId="6" xfId="0" applyFont="1" applyBorder="1" applyAlignment="1" applyProtection="1">
      <alignment horizontal="center" vertical="center" textRotation="255"/>
      <protection/>
    </xf>
    <xf numFmtId="0" fontId="0" fillId="0" borderId="15" xfId="0" applyFont="1" applyBorder="1" applyAlignment="1" applyProtection="1">
      <alignment horizontal="center" vertical="center" textRotation="255"/>
      <protection/>
    </xf>
    <xf numFmtId="0" fontId="0" fillId="0" borderId="22" xfId="0" applyFont="1" applyBorder="1" applyAlignment="1" applyProtection="1">
      <alignment horizontal="center" vertical="center" textRotation="255"/>
      <protection/>
    </xf>
    <xf numFmtId="0" fontId="0" fillId="0" borderId="17" xfId="0" applyFont="1" applyBorder="1" applyAlignment="1" applyProtection="1">
      <alignment horizontal="center" vertical="center" textRotation="255"/>
      <protection/>
    </xf>
    <xf numFmtId="0" fontId="14" fillId="6" borderId="18" xfId="0" applyFont="1" applyFill="1" applyBorder="1" applyAlignment="1" applyProtection="1">
      <alignment horizontal="center" vertical="center"/>
      <protection locked="0"/>
    </xf>
    <xf numFmtId="0" fontId="14" fillId="0" borderId="11" xfId="0" applyFont="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4" fillId="0" borderId="16"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0" fillId="6" borderId="21" xfId="0" applyFont="1" applyFill="1" applyBorder="1" applyAlignment="1" applyProtection="1">
      <alignment horizontal="center" vertical="center"/>
      <protection locked="0"/>
    </xf>
    <xf numFmtId="0" fontId="0" fillId="6" borderId="9" xfId="0" applyFont="1" applyFill="1" applyBorder="1" applyAlignment="1" applyProtection="1">
      <alignment horizontal="center" vertical="center"/>
      <protection locked="0"/>
    </xf>
    <xf numFmtId="0" fontId="0" fillId="6" borderId="23" xfId="0" applyFont="1" applyFill="1" applyBorder="1" applyAlignment="1" applyProtection="1">
      <alignment horizontal="center" vertical="center"/>
      <protection locked="0"/>
    </xf>
    <xf numFmtId="0" fontId="14" fillId="6" borderId="0" xfId="0" applyFont="1" applyFill="1" applyAlignment="1" applyProtection="1">
      <alignment horizontal="left" vertical="top" wrapText="1"/>
      <protection locked="0"/>
    </xf>
    <xf numFmtId="0" fontId="53" fillId="0" borderId="0" xfId="0" applyFont="1" applyAlignment="1" applyProtection="1">
      <alignment horizontal="center" vertical="center"/>
      <protection/>
    </xf>
    <xf numFmtId="0" fontId="21" fillId="0" borderId="46" xfId="0" applyFont="1" applyFill="1" applyBorder="1" applyAlignment="1" applyProtection="1">
      <alignment horizontal="center" vertical="center"/>
      <protection/>
    </xf>
    <xf numFmtId="0" fontId="14" fillId="0" borderId="161" xfId="0" applyFont="1" applyFill="1" applyBorder="1" applyAlignment="1" applyProtection="1">
      <alignment horizontal="center" vertical="center"/>
      <protection/>
    </xf>
    <xf numFmtId="0" fontId="14" fillId="0" borderId="162" xfId="0" applyFont="1" applyFill="1" applyBorder="1" applyAlignment="1" applyProtection="1">
      <alignment horizontal="center" vertical="center"/>
      <protection/>
    </xf>
    <xf numFmtId="0" fontId="14" fillId="0" borderId="163" xfId="0" applyFont="1" applyFill="1" applyBorder="1" applyAlignment="1" applyProtection="1">
      <alignment horizontal="center" vertical="center"/>
      <protection/>
    </xf>
    <xf numFmtId="0" fontId="53" fillId="0" borderId="0" xfId="0" applyFont="1" applyBorder="1" applyAlignment="1" applyProtection="1">
      <alignment horizontal="center" vertical="center"/>
      <protection/>
    </xf>
    <xf numFmtId="0" fontId="14" fillId="6" borderId="111" xfId="0" applyFont="1" applyFill="1" applyBorder="1" applyAlignment="1" applyProtection="1">
      <alignment horizontal="center" vertical="center"/>
      <protection locked="0"/>
    </xf>
    <xf numFmtId="0" fontId="14" fillId="0" borderId="116" xfId="0" applyFont="1" applyFill="1" applyBorder="1" applyAlignment="1" applyProtection="1">
      <alignment horizontal="center" vertical="center"/>
      <protection/>
    </xf>
    <xf numFmtId="0" fontId="14" fillId="0" borderId="45" xfId="0" applyFont="1" applyFill="1" applyBorder="1" applyAlignment="1" applyProtection="1">
      <alignment horizontal="center" vertical="center"/>
      <protection/>
    </xf>
    <xf numFmtId="0" fontId="14" fillId="0" borderId="164" xfId="0" applyFont="1" applyFill="1" applyBorder="1" applyAlignment="1" applyProtection="1">
      <alignment horizontal="center" vertical="center"/>
      <protection/>
    </xf>
    <xf numFmtId="176" fontId="14" fillId="0" borderId="11" xfId="0" applyNumberFormat="1" applyFont="1" applyFill="1" applyBorder="1" applyAlignment="1" applyProtection="1">
      <alignment horizontal="center" vertical="center"/>
      <protection/>
    </xf>
    <xf numFmtId="176" fontId="14" fillId="0" borderId="10" xfId="0" applyNumberFormat="1"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0" fontId="21" fillId="0" borderId="117" xfId="0" applyFont="1" applyFill="1" applyBorder="1" applyAlignment="1" applyProtection="1">
      <alignment horizontal="center" vertical="center"/>
      <protection/>
    </xf>
    <xf numFmtId="0" fontId="21" fillId="0" borderId="10" xfId="0" applyFont="1" applyFill="1" applyBorder="1" applyAlignment="1" applyProtection="1">
      <alignment horizontal="center" vertical="center"/>
      <protection/>
    </xf>
    <xf numFmtId="0" fontId="21" fillId="0" borderId="159" xfId="0" applyFont="1" applyFill="1" applyBorder="1" applyAlignment="1" applyProtection="1">
      <alignment horizontal="center" vertical="center"/>
      <protection/>
    </xf>
    <xf numFmtId="0" fontId="20" fillId="0" borderId="21" xfId="0" applyFont="1" applyBorder="1" applyAlignment="1" applyProtection="1">
      <alignment horizontal="center" vertical="center"/>
      <protection/>
    </xf>
    <xf numFmtId="0" fontId="20" fillId="0" borderId="9" xfId="0" applyFont="1" applyBorder="1" applyAlignment="1" applyProtection="1">
      <alignment horizontal="center" vertical="center"/>
      <protection/>
    </xf>
    <xf numFmtId="0" fontId="20" fillId="0" borderId="23" xfId="0" applyFont="1" applyBorder="1" applyAlignment="1" applyProtection="1">
      <alignment horizontal="center" vertical="center"/>
      <protection/>
    </xf>
    <xf numFmtId="0" fontId="14" fillId="0" borderId="0" xfId="0" applyFont="1" applyBorder="1" applyAlignment="1" applyProtection="1">
      <alignment horizontal="center" vertical="center" textRotation="255"/>
      <protection/>
    </xf>
    <xf numFmtId="0" fontId="0" fillId="0" borderId="0" xfId="0" applyFont="1" applyBorder="1" applyAlignment="1" applyProtection="1">
      <alignment horizontal="center" vertical="center" textRotation="255"/>
      <protection/>
    </xf>
    <xf numFmtId="0" fontId="14"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shrinkToFit="1"/>
      <protection/>
    </xf>
    <xf numFmtId="0" fontId="14" fillId="6" borderId="121"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xf>
    <xf numFmtId="177" fontId="14" fillId="6" borderId="21" xfId="0" applyNumberFormat="1" applyFont="1" applyFill="1" applyBorder="1" applyAlignment="1" applyProtection="1">
      <alignment horizontal="center" vertical="center"/>
      <protection locked="0"/>
    </xf>
    <xf numFmtId="177" fontId="14" fillId="6" borderId="9" xfId="0" applyNumberFormat="1" applyFont="1" applyFill="1" applyBorder="1" applyAlignment="1" applyProtection="1">
      <alignment horizontal="center" vertical="center"/>
      <protection locked="0"/>
    </xf>
    <xf numFmtId="177" fontId="14" fillId="6" borderId="23" xfId="0" applyNumberFormat="1" applyFont="1" applyFill="1" applyBorder="1" applyAlignment="1" applyProtection="1">
      <alignment horizontal="center" vertical="center"/>
      <protection locked="0"/>
    </xf>
    <xf numFmtId="0" fontId="53" fillId="0" borderId="21" xfId="0" applyFont="1" applyBorder="1" applyAlignment="1" applyProtection="1">
      <alignment horizontal="center" vertical="center"/>
      <protection/>
    </xf>
    <xf numFmtId="0" fontId="53" fillId="0" borderId="9" xfId="0" applyFont="1" applyBorder="1" applyAlignment="1" applyProtection="1">
      <alignment horizontal="center" vertical="center"/>
      <protection/>
    </xf>
    <xf numFmtId="0" fontId="53" fillId="0" borderId="23" xfId="0" applyFont="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176" fontId="14" fillId="6" borderId="21" xfId="0" applyNumberFormat="1" applyFont="1" applyFill="1" applyBorder="1" applyAlignment="1" applyProtection="1">
      <alignment horizontal="center" vertical="center"/>
      <protection locked="0"/>
    </xf>
    <xf numFmtId="176" fontId="14" fillId="6" borderId="9" xfId="0" applyNumberFormat="1" applyFont="1" applyFill="1" applyBorder="1" applyAlignment="1" applyProtection="1">
      <alignment horizontal="center" vertical="center"/>
      <protection locked="0"/>
    </xf>
    <xf numFmtId="176" fontId="14" fillId="6" borderId="23" xfId="0" applyNumberFormat="1" applyFont="1" applyFill="1" applyBorder="1" applyAlignment="1" applyProtection="1">
      <alignment horizontal="center" vertical="center"/>
      <protection locked="0"/>
    </xf>
    <xf numFmtId="0" fontId="21" fillId="0" borderId="11" xfId="0" applyFont="1" applyBorder="1" applyAlignment="1" applyProtection="1">
      <alignment horizontal="center" vertical="center" wrapText="1"/>
      <protection/>
    </xf>
    <xf numFmtId="0" fontId="21" fillId="0" borderId="11" xfId="0" applyFont="1" applyBorder="1" applyAlignment="1" applyProtection="1">
      <alignment horizontal="center" vertical="center"/>
      <protection/>
    </xf>
    <xf numFmtId="0" fontId="21" fillId="0" borderId="13" xfId="0" applyFont="1" applyBorder="1" applyAlignment="1" applyProtection="1">
      <alignment horizontal="center" vertical="center"/>
      <protection/>
    </xf>
    <xf numFmtId="0" fontId="21" fillId="0" borderId="10" xfId="0" applyFont="1" applyBorder="1" applyAlignment="1" applyProtection="1">
      <alignment horizontal="center" vertical="center"/>
      <protection/>
    </xf>
    <xf numFmtId="0" fontId="21" fillId="0" borderId="17" xfId="0" applyFont="1" applyBorder="1" applyAlignment="1" applyProtection="1">
      <alignment horizontal="center" vertical="center"/>
      <protection/>
    </xf>
    <xf numFmtId="0" fontId="14" fillId="0" borderId="12" xfId="0" applyFont="1" applyBorder="1" applyAlignment="1" applyProtection="1">
      <alignment horizontal="center" vertical="center" textRotation="255"/>
      <protection/>
    </xf>
    <xf numFmtId="0" fontId="14" fillId="0" borderId="13" xfId="0" applyFont="1" applyBorder="1" applyAlignment="1" applyProtection="1">
      <alignment horizontal="center" vertical="center" textRotation="255"/>
      <protection/>
    </xf>
    <xf numFmtId="0" fontId="14" fillId="0" borderId="16" xfId="0" applyFont="1" applyBorder="1" applyAlignment="1" applyProtection="1">
      <alignment horizontal="center" vertical="center" textRotation="255"/>
      <protection/>
    </xf>
    <xf numFmtId="0" fontId="14" fillId="0" borderId="15" xfId="0" applyFont="1" applyBorder="1" applyAlignment="1" applyProtection="1">
      <alignment horizontal="center" vertical="center" textRotation="255"/>
      <protection/>
    </xf>
    <xf numFmtId="0" fontId="14" fillId="0" borderId="10" xfId="0" applyFont="1" applyBorder="1" applyAlignment="1" applyProtection="1">
      <alignment horizontal="center" vertical="center" textRotation="255"/>
      <protection/>
    </xf>
    <xf numFmtId="0" fontId="14" fillId="0" borderId="17" xfId="0" applyFont="1" applyBorder="1" applyAlignment="1" applyProtection="1">
      <alignment horizontal="center" vertical="center" textRotation="255"/>
      <protection/>
    </xf>
    <xf numFmtId="0" fontId="14" fillId="6" borderId="23"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xf>
    <xf numFmtId="0" fontId="19" fillId="0" borderId="12" xfId="0" applyFont="1" applyBorder="1" applyAlignment="1" applyProtection="1">
      <alignment horizontal="center" vertical="center" wrapText="1"/>
      <protection/>
    </xf>
    <xf numFmtId="0" fontId="19" fillId="0" borderId="13" xfId="0" applyFont="1" applyBorder="1" applyAlignment="1" applyProtection="1">
      <alignment horizontal="center" vertical="center" wrapText="1"/>
      <protection/>
    </xf>
    <xf numFmtId="0" fontId="19" fillId="0" borderId="14" xfId="0" applyFont="1" applyBorder="1" applyAlignment="1" applyProtection="1">
      <alignment horizontal="center" vertical="center" wrapText="1"/>
      <protection/>
    </xf>
    <xf numFmtId="0" fontId="19" fillId="0" borderId="17" xfId="0" applyFont="1" applyBorder="1" applyAlignment="1" applyProtection="1">
      <alignment horizontal="center" vertical="center" wrapText="1"/>
      <protection/>
    </xf>
    <xf numFmtId="177" fontId="14" fillId="0" borderId="9" xfId="0" applyNumberFormat="1" applyFont="1" applyFill="1" applyBorder="1" applyAlignment="1" applyProtection="1">
      <alignment horizontal="center" vertical="center"/>
      <protection/>
    </xf>
    <xf numFmtId="176" fontId="14" fillId="0" borderId="9" xfId="0" applyNumberFormat="1" applyFont="1" applyFill="1" applyBorder="1" applyAlignment="1" applyProtection="1">
      <alignment horizontal="center" vertical="center"/>
      <protection/>
    </xf>
    <xf numFmtId="178" fontId="14" fillId="6" borderId="21" xfId="0" applyNumberFormat="1" applyFont="1" applyFill="1" applyBorder="1" applyAlignment="1" applyProtection="1">
      <alignment horizontal="center" vertical="center"/>
      <protection locked="0"/>
    </xf>
    <xf numFmtId="178" fontId="14" fillId="6" borderId="9" xfId="0" applyNumberFormat="1" applyFont="1" applyFill="1" applyBorder="1" applyAlignment="1" applyProtection="1">
      <alignment horizontal="center" vertical="center"/>
      <protection locked="0"/>
    </xf>
    <xf numFmtId="178" fontId="14" fillId="6" borderId="23" xfId="0" applyNumberFormat="1" applyFont="1" applyFill="1" applyBorder="1" applyAlignment="1" applyProtection="1">
      <alignment horizontal="center" vertical="center"/>
      <protection locked="0"/>
    </xf>
    <xf numFmtId="176" fontId="14" fillId="0" borderId="0" xfId="0" applyNumberFormat="1" applyFont="1" applyFill="1" applyBorder="1" applyAlignment="1" applyProtection="1">
      <alignment horizontal="center" vertical="center"/>
      <protection/>
    </xf>
    <xf numFmtId="0" fontId="29" fillId="0" borderId="1" xfId="0" applyFont="1" applyFill="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14" fillId="0" borderId="136" xfId="0" applyFont="1" applyFill="1" applyBorder="1" applyAlignment="1" applyProtection="1">
      <alignment horizontal="center" vertical="center"/>
      <protection/>
    </xf>
    <xf numFmtId="0" fontId="14" fillId="0" borderId="165" xfId="0" applyFont="1" applyFill="1" applyBorder="1" applyAlignment="1" applyProtection="1">
      <alignment horizontal="center" vertical="center"/>
      <protection/>
    </xf>
    <xf numFmtId="0" fontId="14" fillId="0" borderId="46" xfId="0" applyFont="1" applyFill="1" applyBorder="1" applyAlignment="1" applyProtection="1">
      <alignment horizontal="center" vertical="center"/>
      <protection/>
    </xf>
    <xf numFmtId="0" fontId="14" fillId="0" borderId="148" xfId="0" applyFont="1" applyFill="1" applyBorder="1" applyAlignment="1" applyProtection="1">
      <alignment horizontal="center" vertical="center"/>
      <protection/>
    </xf>
    <xf numFmtId="0" fontId="14" fillId="0" borderId="14" xfId="0" applyFont="1" applyBorder="1" applyAlignment="1" applyProtection="1">
      <alignment horizontal="center" vertical="center" textRotation="255"/>
      <protection/>
    </xf>
    <xf numFmtId="0" fontId="12" fillId="0" borderId="166" xfId="0" applyFont="1" applyBorder="1" applyAlignment="1" applyProtection="1">
      <alignment horizontal="center" vertical="center" shrinkToFit="1"/>
      <protection/>
    </xf>
    <xf numFmtId="0" fontId="12" fillId="0" borderId="48" xfId="0" applyFont="1" applyBorder="1" applyAlignment="1" applyProtection="1">
      <alignment horizontal="center" vertical="center" shrinkToFit="1"/>
      <protection/>
    </xf>
    <xf numFmtId="0" fontId="12" fillId="0" borderId="167" xfId="0" applyFont="1" applyBorder="1" applyAlignment="1" applyProtection="1">
      <alignment horizontal="center" vertical="center" shrinkToFit="1"/>
      <protection/>
    </xf>
    <xf numFmtId="0" fontId="16" fillId="0" borderId="96" xfId="0" applyFont="1" applyBorder="1" applyAlignment="1" applyProtection="1">
      <alignment horizontal="center" vertical="center"/>
      <protection/>
    </xf>
    <xf numFmtId="0" fontId="16" fillId="0" borderId="30" xfId="0" applyFont="1" applyBorder="1" applyAlignment="1" applyProtection="1">
      <alignment horizontal="center" vertical="center"/>
      <protection/>
    </xf>
    <xf numFmtId="0" fontId="16" fillId="0" borderId="120"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2" xfId="0" applyFont="1" applyBorder="1" applyAlignment="1" applyProtection="1">
      <alignment horizontal="center" vertical="center"/>
      <protection/>
    </xf>
    <xf numFmtId="176" fontId="14" fillId="0" borderId="21" xfId="0" applyNumberFormat="1" applyFont="1" applyFill="1" applyBorder="1" applyAlignment="1" applyProtection="1">
      <alignment horizontal="center" vertical="center"/>
      <protection/>
    </xf>
    <xf numFmtId="176" fontId="14" fillId="0" borderId="58" xfId="0" applyNumberFormat="1" applyFont="1" applyFill="1" applyBorder="1" applyAlignment="1" applyProtection="1">
      <alignment horizontal="center" vertical="center"/>
      <protection/>
    </xf>
    <xf numFmtId="176" fontId="14" fillId="6" borderId="60" xfId="0" applyNumberFormat="1" applyFont="1" applyFill="1" applyBorder="1" applyAlignment="1" applyProtection="1">
      <alignment horizontal="center" vertical="center"/>
      <protection locked="0"/>
    </xf>
    <xf numFmtId="176" fontId="14" fillId="6" borderId="48" xfId="0" applyNumberFormat="1" applyFont="1" applyFill="1" applyBorder="1" applyAlignment="1" applyProtection="1">
      <alignment horizontal="center" vertical="center"/>
      <protection locked="0"/>
    </xf>
    <xf numFmtId="176" fontId="14" fillId="6" borderId="168" xfId="0" applyNumberFormat="1" applyFont="1" applyFill="1" applyBorder="1" applyAlignment="1" applyProtection="1">
      <alignment horizontal="center" vertical="center"/>
      <protection locked="0"/>
    </xf>
    <xf numFmtId="0" fontId="14" fillId="0" borderId="119" xfId="0" applyFont="1" applyBorder="1" applyAlignment="1" applyProtection="1">
      <alignment horizontal="center" vertical="center" shrinkToFit="1"/>
      <protection/>
    </xf>
    <xf numFmtId="178" fontId="14" fillId="0" borderId="21" xfId="0" applyNumberFormat="1" applyFont="1" applyFill="1" applyBorder="1" applyAlignment="1" applyProtection="1">
      <alignment horizontal="center" vertical="center"/>
      <protection/>
    </xf>
    <xf numFmtId="178" fontId="14" fillId="0" borderId="9" xfId="0" applyNumberFormat="1" applyFont="1" applyFill="1" applyBorder="1" applyAlignment="1" applyProtection="1">
      <alignment horizontal="center" vertical="center"/>
      <protection/>
    </xf>
    <xf numFmtId="178" fontId="14" fillId="0" borderId="58" xfId="0" applyNumberFormat="1" applyFont="1" applyFill="1" applyBorder="1" applyAlignment="1" applyProtection="1">
      <alignment horizontal="center" vertical="center"/>
      <protection/>
    </xf>
    <xf numFmtId="0" fontId="14" fillId="0" borderId="43" xfId="0" applyFont="1" applyBorder="1" applyAlignment="1" applyProtection="1">
      <alignment horizontal="center" vertical="center"/>
      <protection/>
    </xf>
    <xf numFmtId="0" fontId="14" fillId="0" borderId="22" xfId="0" applyFont="1" applyBorder="1" applyAlignment="1" applyProtection="1">
      <alignment horizontal="center" vertical="center"/>
      <protection/>
    </xf>
    <xf numFmtId="178" fontId="14" fillId="6" borderId="169" xfId="0" applyNumberFormat="1" applyFont="1" applyFill="1" applyBorder="1" applyAlignment="1" applyProtection="1">
      <alignment horizontal="center" vertical="center"/>
      <protection locked="0"/>
    </xf>
    <xf numFmtId="178" fontId="14" fillId="6" borderId="144" xfId="0" applyNumberFormat="1" applyFont="1" applyFill="1" applyBorder="1" applyAlignment="1" applyProtection="1">
      <alignment horizontal="center" vertical="center"/>
      <protection locked="0"/>
    </xf>
    <xf numFmtId="178" fontId="14" fillId="6" borderId="153" xfId="0" applyNumberFormat="1" applyFont="1" applyFill="1" applyBorder="1" applyAlignment="1" applyProtection="1">
      <alignment horizontal="center" vertical="center"/>
      <protection locked="0"/>
    </xf>
    <xf numFmtId="178" fontId="14" fillId="6" borderId="170" xfId="0" applyNumberFormat="1" applyFont="1" applyFill="1" applyBorder="1" applyAlignment="1" applyProtection="1">
      <alignment horizontal="center" vertical="center"/>
      <protection locked="0"/>
    </xf>
    <xf numFmtId="178" fontId="14" fillId="6" borderId="154" xfId="0" applyNumberFormat="1" applyFont="1" applyFill="1" applyBorder="1" applyAlignment="1" applyProtection="1">
      <alignment horizontal="center" vertical="center"/>
      <protection locked="0"/>
    </xf>
    <xf numFmtId="178" fontId="14" fillId="6" borderId="171" xfId="0" applyNumberFormat="1" applyFont="1" applyFill="1" applyBorder="1" applyAlignment="1" applyProtection="1">
      <alignment horizontal="center" vertical="center"/>
      <protection locked="0"/>
    </xf>
    <xf numFmtId="0" fontId="14" fillId="6" borderId="14" xfId="0" applyFont="1" applyFill="1" applyBorder="1" applyAlignment="1" applyProtection="1">
      <alignment horizontal="center" vertical="center"/>
      <protection locked="0"/>
    </xf>
    <xf numFmtId="0" fontId="14" fillId="6" borderId="10" xfId="0" applyFont="1" applyFill="1" applyBorder="1" applyAlignment="1" applyProtection="1">
      <alignment horizontal="center" vertical="center"/>
      <protection locked="0"/>
    </xf>
    <xf numFmtId="0" fontId="14" fillId="6" borderId="17" xfId="0" applyFont="1" applyFill="1" applyBorder="1" applyAlignment="1" applyProtection="1">
      <alignment horizontal="center" vertical="center"/>
      <protection locked="0"/>
    </xf>
    <xf numFmtId="178" fontId="14" fillId="6" borderId="95" xfId="0" applyNumberFormat="1" applyFont="1" applyFill="1" applyBorder="1" applyAlignment="1" applyProtection="1">
      <alignment horizontal="center" vertical="center"/>
      <protection locked="0"/>
    </xf>
    <xf numFmtId="178" fontId="14" fillId="6" borderId="172" xfId="0" applyNumberFormat="1" applyFont="1" applyFill="1" applyBorder="1" applyAlignment="1" applyProtection="1">
      <alignment horizontal="center" vertical="center"/>
      <protection locked="0"/>
    </xf>
    <xf numFmtId="178" fontId="14" fillId="13" borderId="173" xfId="0" applyNumberFormat="1" applyFont="1" applyFill="1" applyBorder="1" applyAlignment="1" applyProtection="1">
      <alignment horizontal="center" vertical="center" textRotation="90"/>
      <protection locked="0"/>
    </xf>
    <xf numFmtId="178" fontId="14" fillId="13" borderId="174" xfId="0" applyNumberFormat="1" applyFont="1" applyFill="1" applyBorder="1" applyAlignment="1" applyProtection="1">
      <alignment horizontal="center" vertical="center" textRotation="90"/>
      <protection locked="0"/>
    </xf>
    <xf numFmtId="178" fontId="14" fillId="13" borderId="149" xfId="0" applyNumberFormat="1" applyFont="1" applyFill="1" applyBorder="1" applyAlignment="1" applyProtection="1">
      <alignment horizontal="center" vertical="center" textRotation="90"/>
      <protection locked="0"/>
    </xf>
    <xf numFmtId="178" fontId="14" fillId="13" borderId="175" xfId="0" applyNumberFormat="1" applyFont="1" applyFill="1" applyBorder="1" applyAlignment="1" applyProtection="1">
      <alignment horizontal="center" vertical="center" textRotation="90"/>
      <protection locked="0"/>
    </xf>
    <xf numFmtId="178" fontId="18" fillId="13" borderId="174" xfId="0" applyNumberFormat="1" applyFont="1" applyFill="1" applyBorder="1" applyAlignment="1" applyProtection="1">
      <alignment horizontal="center" vertical="center" textRotation="90"/>
      <protection locked="0"/>
    </xf>
    <xf numFmtId="178" fontId="18" fillId="13" borderId="176" xfId="0" applyNumberFormat="1" applyFont="1" applyFill="1" applyBorder="1" applyAlignment="1" applyProtection="1">
      <alignment horizontal="center" vertical="center" textRotation="90"/>
      <protection locked="0"/>
    </xf>
    <xf numFmtId="178" fontId="14" fillId="13" borderId="177" xfId="0" applyNumberFormat="1" applyFont="1" applyFill="1" applyBorder="1" applyAlignment="1" applyProtection="1">
      <alignment horizontal="center" textRotation="90"/>
      <protection locked="0"/>
    </xf>
    <xf numFmtId="178" fontId="14" fillId="13" borderId="178" xfId="0" applyNumberFormat="1" applyFont="1" applyFill="1" applyBorder="1" applyAlignment="1" applyProtection="1">
      <alignment horizontal="center" textRotation="90"/>
      <protection locked="0"/>
    </xf>
    <xf numFmtId="178" fontId="14" fillId="13" borderId="179" xfId="0" applyNumberFormat="1" applyFont="1" applyFill="1" applyBorder="1" applyAlignment="1" applyProtection="1">
      <alignment horizontal="center" textRotation="90"/>
      <protection locked="0"/>
    </xf>
    <xf numFmtId="178" fontId="14" fillId="0" borderId="23" xfId="0" applyNumberFormat="1" applyFont="1" applyFill="1" applyBorder="1" applyAlignment="1" applyProtection="1">
      <alignment horizontal="center" vertical="center"/>
      <protection/>
    </xf>
    <xf numFmtId="0" fontId="14" fillId="0" borderId="104" xfId="0" applyFont="1" applyBorder="1" applyAlignment="1" applyProtection="1">
      <alignment horizontal="center" vertical="top" textRotation="90"/>
      <protection/>
    </xf>
    <xf numFmtId="0" fontId="14" fillId="0" borderId="0" xfId="0" applyFont="1" applyBorder="1" applyAlignment="1" applyProtection="1">
      <alignment horizontal="center" vertical="top" textRotation="90"/>
      <protection/>
    </xf>
    <xf numFmtId="0" fontId="14" fillId="0" borderId="58" xfId="0" applyFont="1" applyBorder="1" applyAlignment="1" applyProtection="1">
      <alignment horizontal="center" vertical="center" shrinkToFit="1"/>
      <protection/>
    </xf>
    <xf numFmtId="178" fontId="14" fillId="13" borderId="180" xfId="0" applyNumberFormat="1" applyFont="1" applyFill="1" applyBorder="1" applyAlignment="1" applyProtection="1">
      <alignment horizontal="right" vertical="center"/>
      <protection locked="0"/>
    </xf>
    <xf numFmtId="178" fontId="18" fillId="13" borderId="181" xfId="0" applyNumberFormat="1" applyFont="1" applyFill="1" applyBorder="1" applyAlignment="1" applyProtection="1">
      <alignment horizontal="right" vertical="center"/>
      <protection locked="0"/>
    </xf>
    <xf numFmtId="178" fontId="18" fillId="13" borderId="182" xfId="0" applyNumberFormat="1" applyFont="1" applyFill="1" applyBorder="1" applyAlignment="1" applyProtection="1">
      <alignment horizontal="right" vertical="center"/>
      <protection locked="0"/>
    </xf>
    <xf numFmtId="178" fontId="14" fillId="13" borderId="183" xfId="0" applyNumberFormat="1" applyFont="1" applyFill="1" applyBorder="1" applyAlignment="1" applyProtection="1">
      <alignment horizontal="center" vertical="center" textRotation="90"/>
      <protection locked="0"/>
    </xf>
    <xf numFmtId="178" fontId="14" fillId="13" borderId="184" xfId="0" applyNumberFormat="1" applyFont="1" applyFill="1" applyBorder="1" applyAlignment="1" applyProtection="1">
      <alignment horizontal="center" vertical="center" textRotation="90"/>
      <protection locked="0"/>
    </xf>
    <xf numFmtId="178" fontId="14" fillId="13" borderId="185" xfId="0" applyNumberFormat="1" applyFont="1" applyFill="1" applyBorder="1" applyAlignment="1" applyProtection="1">
      <alignment horizontal="center" vertical="center" textRotation="90"/>
      <protection locked="0"/>
    </xf>
    <xf numFmtId="178" fontId="14" fillId="13" borderId="186" xfId="0" applyNumberFormat="1" applyFont="1" applyFill="1" applyBorder="1" applyAlignment="1" applyProtection="1">
      <alignment horizontal="left" vertical="center"/>
      <protection locked="0"/>
    </xf>
    <xf numFmtId="178" fontId="0" fillId="13" borderId="153" xfId="0" applyNumberFormat="1" applyFont="1" applyFill="1" applyBorder="1" applyAlignment="1" applyProtection="1">
      <alignment horizontal="left" vertical="center"/>
      <protection locked="0"/>
    </xf>
    <xf numFmtId="178" fontId="0" fillId="13" borderId="141" xfId="0" applyNumberFormat="1" applyFont="1" applyFill="1" applyBorder="1" applyAlignment="1" applyProtection="1">
      <alignment horizontal="left" vertical="center"/>
      <protection locked="0"/>
    </xf>
    <xf numFmtId="178" fontId="14" fillId="13" borderId="187" xfId="0" applyNumberFormat="1" applyFont="1" applyFill="1" applyBorder="1" applyAlignment="1" applyProtection="1">
      <alignment horizontal="left" vertical="center"/>
      <protection locked="0"/>
    </xf>
    <xf numFmtId="178" fontId="0" fillId="13" borderId="152" xfId="0" applyNumberFormat="1" applyFont="1" applyFill="1" applyBorder="1" applyAlignment="1" applyProtection="1">
      <alignment horizontal="left" vertical="center"/>
      <protection locked="0"/>
    </xf>
    <xf numFmtId="178" fontId="14" fillId="13" borderId="154" xfId="0" applyNumberFormat="1" applyFont="1" applyFill="1" applyBorder="1" applyAlignment="1" applyProtection="1">
      <alignment horizontal="center" vertical="center"/>
      <protection locked="0"/>
    </xf>
    <xf numFmtId="178" fontId="14" fillId="13" borderId="153" xfId="0" applyNumberFormat="1" applyFont="1" applyFill="1" applyBorder="1" applyAlignment="1" applyProtection="1">
      <alignment horizontal="center" vertical="center"/>
      <protection locked="0"/>
    </xf>
    <xf numFmtId="178" fontId="14" fillId="13" borderId="141" xfId="0" applyNumberFormat="1" applyFont="1" applyFill="1" applyBorder="1" applyAlignment="1" applyProtection="1">
      <alignment horizontal="center" vertical="center"/>
      <protection locked="0"/>
    </xf>
    <xf numFmtId="178" fontId="14" fillId="6" borderId="14" xfId="0" applyNumberFormat="1" applyFont="1" applyFill="1" applyBorder="1" applyAlignment="1" applyProtection="1">
      <alignment horizontal="center" vertical="center"/>
      <protection locked="0"/>
    </xf>
    <xf numFmtId="178" fontId="14" fillId="6" borderId="10" xfId="0" applyNumberFormat="1" applyFont="1" applyFill="1" applyBorder="1" applyAlignment="1" applyProtection="1">
      <alignment horizontal="center" vertical="center"/>
      <protection locked="0"/>
    </xf>
    <xf numFmtId="178" fontId="14" fillId="6" borderId="17" xfId="0" applyNumberFormat="1" applyFont="1" applyFill="1" applyBorder="1" applyAlignment="1" applyProtection="1">
      <alignment horizontal="center" vertical="center"/>
      <protection locked="0"/>
    </xf>
    <xf numFmtId="0" fontId="3" fillId="0" borderId="0" xfId="21" applyFont="1" applyBorder="1" applyAlignment="1" applyProtection="1">
      <alignment horizontal="center" vertical="center"/>
      <protection/>
    </xf>
    <xf numFmtId="0" fontId="9" fillId="0" borderId="21" xfId="0" applyFont="1" applyBorder="1" applyAlignment="1" applyProtection="1">
      <alignment horizontal="distributed" vertical="center"/>
      <protection/>
    </xf>
    <xf numFmtId="0" fontId="9" fillId="0" borderId="9" xfId="0" applyFont="1" applyBorder="1" applyAlignment="1" applyProtection="1">
      <alignment horizontal="distributed" vertical="center"/>
      <protection/>
    </xf>
    <xf numFmtId="0" fontId="9" fillId="0" borderId="23" xfId="0" applyFont="1" applyBorder="1" applyAlignment="1" applyProtection="1">
      <alignment horizontal="distributed" vertical="center"/>
      <protection/>
    </xf>
    <xf numFmtId="0" fontId="14" fillId="0" borderId="21" xfId="0" applyFont="1" applyFill="1" applyBorder="1" applyAlignment="1" applyProtection="1">
      <alignment horizontal="right" vertical="center"/>
      <protection/>
    </xf>
    <xf numFmtId="0" fontId="0" fillId="0" borderId="9" xfId="0" applyFont="1" applyFill="1" applyBorder="1" applyAlignment="1" applyProtection="1">
      <alignment horizontal="right" vertical="center"/>
      <protection/>
    </xf>
    <xf numFmtId="176" fontId="14" fillId="0" borderId="9" xfId="0" applyNumberFormat="1" applyFont="1" applyFill="1" applyBorder="1" applyAlignment="1" applyProtection="1">
      <alignment horizontal="left" vertical="center"/>
      <protection/>
    </xf>
    <xf numFmtId="176" fontId="0" fillId="0" borderId="9" xfId="0" applyNumberFormat="1" applyFont="1" applyFill="1" applyBorder="1" applyAlignment="1" applyProtection="1">
      <alignment horizontal="left" vertical="center"/>
      <protection/>
    </xf>
    <xf numFmtId="176" fontId="0" fillId="0" borderId="23" xfId="0" applyNumberFormat="1" applyFont="1" applyFill="1" applyBorder="1" applyAlignment="1" applyProtection="1">
      <alignment horizontal="left" vertical="center"/>
      <protection/>
    </xf>
    <xf numFmtId="0" fontId="17" fillId="0" borderId="1" xfId="21" applyFont="1" applyBorder="1" applyAlignment="1" applyProtection="1">
      <alignment horizontal="center" vertical="center"/>
      <protection/>
    </xf>
    <xf numFmtId="0" fontId="18" fillId="0" borderId="10" xfId="0" applyFont="1" applyBorder="1" applyAlignment="1" applyProtection="1">
      <alignment horizontal="distributed" vertical="center"/>
      <protection/>
    </xf>
    <xf numFmtId="0" fontId="18" fillId="0" borderId="28" xfId="0" applyFont="1" applyBorder="1" applyAlignment="1" applyProtection="1">
      <alignment horizontal="distributed" vertical="center"/>
      <protection/>
    </xf>
    <xf numFmtId="0" fontId="16" fillId="0" borderId="30" xfId="0" applyFont="1" applyBorder="1" applyAlignment="1" applyProtection="1">
      <alignment horizontal="distributed" vertical="center"/>
      <protection/>
    </xf>
    <xf numFmtId="0" fontId="0" fillId="0" borderId="9" xfId="0" applyFont="1" applyBorder="1" applyAlignment="1" applyProtection="1">
      <alignment horizontal="distributed" vertical="center"/>
      <protection/>
    </xf>
    <xf numFmtId="0" fontId="0" fillId="0" borderId="23" xfId="0" applyFont="1" applyBorder="1" applyAlignment="1" applyProtection="1">
      <alignment horizontal="distributed" vertical="center"/>
      <protection/>
    </xf>
    <xf numFmtId="0" fontId="0" fillId="13" borderId="174" xfId="0" applyFont="1" applyFill="1" applyBorder="1" applyAlignment="1" applyProtection="1">
      <alignment vertical="center"/>
      <protection locked="0"/>
    </xf>
    <xf numFmtId="0" fontId="0" fillId="13" borderId="149" xfId="0" applyFont="1" applyFill="1" applyBorder="1" applyAlignment="1" applyProtection="1">
      <alignment vertical="center"/>
      <protection locked="0"/>
    </xf>
    <xf numFmtId="178" fontId="14" fillId="13" borderId="175" xfId="0" applyNumberFormat="1" applyFont="1" applyFill="1" applyBorder="1" applyAlignment="1" applyProtection="1">
      <alignment horizontal="center" vertical="top" textRotation="90"/>
      <protection locked="0"/>
    </xf>
    <xf numFmtId="178" fontId="14" fillId="13" borderId="174" xfId="0" applyNumberFormat="1" applyFont="1" applyFill="1" applyBorder="1" applyAlignment="1" applyProtection="1">
      <alignment horizontal="center" vertical="top" textRotation="90"/>
      <protection locked="0"/>
    </xf>
    <xf numFmtId="178" fontId="14" fillId="13" borderId="149" xfId="0" applyNumberFormat="1" applyFont="1" applyFill="1" applyBorder="1" applyAlignment="1" applyProtection="1">
      <alignment horizontal="center" vertical="top" textRotation="90"/>
      <protection locked="0"/>
    </xf>
    <xf numFmtId="178" fontId="14" fillId="13" borderId="169" xfId="0" applyNumberFormat="1" applyFont="1" applyFill="1" applyBorder="1" applyAlignment="1" applyProtection="1">
      <alignment horizontal="center" vertical="center"/>
      <protection locked="0"/>
    </xf>
    <xf numFmtId="178" fontId="14" fillId="13" borderId="144" xfId="0" applyNumberFormat="1" applyFont="1" applyFill="1" applyBorder="1" applyAlignment="1" applyProtection="1">
      <alignment horizontal="center" vertical="center"/>
      <protection locked="0"/>
    </xf>
    <xf numFmtId="178" fontId="14" fillId="13" borderId="188" xfId="0" applyNumberFormat="1" applyFont="1" applyFill="1" applyBorder="1" applyAlignment="1" applyProtection="1">
      <alignment horizontal="center" vertical="center"/>
      <protection locked="0"/>
    </xf>
    <xf numFmtId="178" fontId="14" fillId="13" borderId="189" xfId="0" applyNumberFormat="1" applyFont="1" applyFill="1" applyBorder="1" applyAlignment="1" applyProtection="1">
      <alignment horizontal="right" vertical="center"/>
      <protection locked="0"/>
    </xf>
    <xf numFmtId="178" fontId="14" fillId="13" borderId="104" xfId="0" applyNumberFormat="1" applyFont="1" applyFill="1" applyBorder="1" applyAlignment="1" applyProtection="1">
      <alignment horizontal="right" vertical="center"/>
      <protection locked="0"/>
    </xf>
    <xf numFmtId="178" fontId="14" fillId="13" borderId="190" xfId="0" applyNumberFormat="1" applyFont="1" applyFill="1" applyBorder="1" applyAlignment="1" applyProtection="1">
      <alignment horizontal="right" vertical="center"/>
      <protection locked="0"/>
    </xf>
    <xf numFmtId="178" fontId="14" fillId="13" borderId="191" xfId="0" applyNumberFormat="1" applyFont="1" applyFill="1" applyBorder="1" applyAlignment="1" applyProtection="1">
      <alignment horizontal="center" vertical="center"/>
      <protection locked="0"/>
    </xf>
    <xf numFmtId="178" fontId="14" fillId="13" borderId="95" xfId="0" applyNumberFormat="1" applyFont="1" applyFill="1" applyBorder="1" applyAlignment="1" applyProtection="1">
      <alignment horizontal="center" vertical="center"/>
      <protection locked="0"/>
    </xf>
    <xf numFmtId="178" fontId="14" fillId="13" borderId="172" xfId="0" applyNumberFormat="1" applyFont="1" applyFill="1" applyBorder="1" applyAlignment="1" applyProtection="1">
      <alignment horizontal="center" vertical="center"/>
      <protection locked="0"/>
    </xf>
    <xf numFmtId="0" fontId="9" fillId="0" borderId="21" xfId="0" applyFont="1" applyFill="1" applyBorder="1" applyAlignment="1" applyProtection="1">
      <alignment horizontal="distributed" vertical="center"/>
      <protection/>
    </xf>
    <xf numFmtId="0" fontId="9" fillId="0" borderId="9" xfId="0" applyFont="1" applyFill="1" applyBorder="1" applyAlignment="1" applyProtection="1">
      <alignment horizontal="distributed" vertical="center"/>
      <protection/>
    </xf>
    <xf numFmtId="0" fontId="9" fillId="0" borderId="23" xfId="0" applyFont="1" applyFill="1" applyBorder="1" applyAlignment="1" applyProtection="1">
      <alignment horizontal="distributed" vertical="center"/>
      <protection/>
    </xf>
    <xf numFmtId="178" fontId="14" fillId="6" borderId="45" xfId="0" applyNumberFormat="1" applyFont="1" applyFill="1" applyBorder="1" applyAlignment="1" applyProtection="1">
      <alignment horizontal="center" vertical="center"/>
      <protection locked="0"/>
    </xf>
    <xf numFmtId="178" fontId="14" fillId="6" borderId="164" xfId="0" applyNumberFormat="1" applyFont="1" applyFill="1" applyBorder="1" applyAlignment="1" applyProtection="1">
      <alignment horizontal="center" vertical="center"/>
      <protection locked="0"/>
    </xf>
    <xf numFmtId="0" fontId="0" fillId="0" borderId="9"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9" xfId="0" applyFont="1" applyBorder="1" applyAlignment="1" applyProtection="1">
      <alignment horizontal="center" vertical="center" shrinkToFit="1"/>
      <protection/>
    </xf>
    <xf numFmtId="0" fontId="0" fillId="0" borderId="23" xfId="0" applyFont="1" applyBorder="1" applyAlignment="1" applyProtection="1">
      <alignment horizontal="center" vertical="center" shrinkToFit="1"/>
      <protection/>
    </xf>
    <xf numFmtId="0" fontId="14" fillId="0" borderId="150" xfId="0" applyFont="1" applyBorder="1" applyAlignment="1" applyProtection="1">
      <alignment horizontal="center" vertical="center"/>
      <protection/>
    </xf>
    <xf numFmtId="178" fontId="14" fillId="0" borderId="189" xfId="0" applyNumberFormat="1" applyFont="1" applyFill="1" applyBorder="1" applyAlignment="1" applyProtection="1">
      <alignment horizontal="center" vertical="center"/>
      <protection/>
    </xf>
    <xf numFmtId="178" fontId="14" fillId="0" borderId="104" xfId="0" applyNumberFormat="1" applyFont="1" applyFill="1" applyBorder="1" applyAlignment="1" applyProtection="1">
      <alignment horizontal="center" vertical="center"/>
      <protection/>
    </xf>
    <xf numFmtId="178" fontId="14" fillId="0" borderId="190" xfId="0" applyNumberFormat="1" applyFont="1" applyFill="1" applyBorder="1" applyAlignment="1" applyProtection="1">
      <alignment horizontal="center" vertical="center"/>
      <protection/>
    </xf>
    <xf numFmtId="178" fontId="14" fillId="0" borderId="50" xfId="0" applyNumberFormat="1" applyFont="1" applyFill="1" applyBorder="1" applyAlignment="1" applyProtection="1">
      <alignment horizontal="center" vertical="center"/>
      <protection/>
    </xf>
    <xf numFmtId="178" fontId="14" fillId="0" borderId="0" xfId="0" applyNumberFormat="1" applyFont="1" applyFill="1" applyBorder="1" applyAlignment="1" applyProtection="1">
      <alignment horizontal="center" vertical="center"/>
      <protection/>
    </xf>
    <xf numFmtId="178" fontId="14" fillId="13" borderId="192" xfId="0" applyNumberFormat="1" applyFont="1" applyFill="1" applyBorder="1" applyAlignment="1" applyProtection="1">
      <alignment horizontal="center" vertical="center"/>
      <protection locked="0"/>
    </xf>
    <xf numFmtId="178" fontId="18" fillId="13" borderId="144" xfId="0" applyNumberFormat="1" applyFont="1" applyFill="1" applyBorder="1" applyAlignment="1" applyProtection="1">
      <alignment horizontal="center" vertical="center"/>
      <protection locked="0"/>
    </xf>
    <xf numFmtId="178" fontId="18" fillId="13" borderId="193" xfId="0" applyNumberFormat="1" applyFont="1" applyFill="1" applyBorder="1" applyAlignment="1" applyProtection="1">
      <alignment horizontal="center" vertical="center"/>
      <protection locked="0"/>
    </xf>
    <xf numFmtId="0" fontId="14" fillId="10" borderId="21" xfId="0" applyFont="1" applyFill="1" applyBorder="1" applyAlignment="1" quotePrefix="1">
      <alignment horizontal="center" vertical="center"/>
    </xf>
    <xf numFmtId="0" fontId="14" fillId="10" borderId="9" xfId="0" applyFont="1" applyFill="1" applyBorder="1" applyAlignment="1">
      <alignment horizontal="center" vertical="center"/>
    </xf>
    <xf numFmtId="0" fontId="14" fillId="10" borderId="58" xfId="0" applyFont="1" applyFill="1" applyBorder="1" applyAlignment="1">
      <alignment horizontal="center" vertical="center"/>
    </xf>
    <xf numFmtId="0" fontId="14" fillId="0" borderId="11"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23" xfId="0" applyFont="1" applyBorder="1" applyAlignment="1">
      <alignment horizontal="center" vertical="center" shrinkToFit="1"/>
    </xf>
    <xf numFmtId="178" fontId="14" fillId="6" borderId="92" xfId="0" applyNumberFormat="1" applyFont="1" applyFill="1" applyBorder="1" applyAlignment="1" applyProtection="1">
      <alignment horizontal="center" vertical="center" textRotation="90"/>
      <protection locked="0"/>
    </xf>
    <xf numFmtId="178" fontId="14" fillId="6" borderId="118" xfId="0" applyNumberFormat="1" applyFont="1" applyFill="1" applyBorder="1" applyAlignment="1" applyProtection="1">
      <alignment horizontal="center" vertical="center" textRotation="90"/>
      <protection locked="0"/>
    </xf>
    <xf numFmtId="178" fontId="14" fillId="6" borderId="194" xfId="0" applyNumberFormat="1" applyFont="1" applyFill="1" applyBorder="1" applyAlignment="1" applyProtection="1">
      <alignment horizontal="center" vertical="center" textRotation="90"/>
      <protection locked="0"/>
    </xf>
    <xf numFmtId="178" fontId="14" fillId="0" borderId="21" xfId="0" applyNumberFormat="1" applyFont="1" applyFill="1" applyBorder="1" applyAlignment="1">
      <alignment horizontal="center" vertical="center" shrinkToFit="1"/>
    </xf>
    <xf numFmtId="178" fontId="14" fillId="0" borderId="9" xfId="0" applyNumberFormat="1" applyFont="1" applyFill="1" applyBorder="1" applyAlignment="1">
      <alignment horizontal="center" vertical="center" shrinkToFit="1"/>
    </xf>
    <xf numFmtId="178" fontId="14" fillId="0" borderId="23" xfId="0" applyNumberFormat="1" applyFont="1" applyFill="1" applyBorder="1" applyAlignment="1">
      <alignment horizontal="center" vertical="center" shrinkToFit="1"/>
    </xf>
    <xf numFmtId="177" fontId="14" fillId="0" borderId="21" xfId="0" applyNumberFormat="1" applyFont="1" applyFill="1" applyBorder="1" applyAlignment="1">
      <alignment horizontal="center" vertical="center"/>
    </xf>
    <xf numFmtId="177" fontId="14" fillId="0" borderId="9" xfId="0" applyNumberFormat="1" applyFont="1" applyFill="1" applyBorder="1" applyAlignment="1">
      <alignment horizontal="center" vertical="center"/>
    </xf>
    <xf numFmtId="177" fontId="14" fillId="0" borderId="23" xfId="0" applyNumberFormat="1" applyFont="1" applyFill="1" applyBorder="1" applyAlignment="1">
      <alignment horizontal="center" vertical="center"/>
    </xf>
    <xf numFmtId="0" fontId="14" fillId="0" borderId="21" xfId="0" applyFont="1" applyBorder="1" applyAlignment="1">
      <alignment horizontal="center" vertical="center"/>
    </xf>
    <xf numFmtId="0" fontId="14" fillId="0" borderId="9" xfId="0" applyFont="1" applyBorder="1" applyAlignment="1">
      <alignment horizontal="center" vertical="center"/>
    </xf>
    <xf numFmtId="0" fontId="25" fillId="0" borderId="10" xfId="0" applyFont="1" applyBorder="1" applyAlignment="1">
      <alignment horizontal="center" vertical="center"/>
    </xf>
    <xf numFmtId="0" fontId="14" fillId="0" borderId="14"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23" xfId="0" applyFont="1" applyBorder="1" applyAlignment="1">
      <alignment horizontal="center" vertical="center"/>
    </xf>
    <xf numFmtId="178" fontId="14" fillId="0" borderId="21" xfId="0" applyNumberFormat="1" applyFont="1" applyFill="1" applyBorder="1" applyAlignment="1">
      <alignment horizontal="center" vertical="center"/>
    </xf>
    <xf numFmtId="178" fontId="14" fillId="0" borderId="9" xfId="0" applyNumberFormat="1" applyFont="1" applyFill="1" applyBorder="1" applyAlignment="1">
      <alignment horizontal="center" vertical="center"/>
    </xf>
    <xf numFmtId="178" fontId="14" fillId="0" borderId="23" xfId="0" applyNumberFormat="1" applyFont="1" applyFill="1" applyBorder="1" applyAlignment="1">
      <alignment horizontal="center" vertical="center"/>
    </xf>
    <xf numFmtId="0" fontId="0" fillId="0" borderId="6" xfId="0" applyFont="1" applyBorder="1" applyAlignment="1">
      <alignment horizontal="center" vertical="center" textRotation="255"/>
    </xf>
    <xf numFmtId="0" fontId="0" fillId="0" borderId="15" xfId="0" applyFont="1" applyBorder="1" applyAlignment="1">
      <alignment horizontal="center" vertical="center" textRotation="255"/>
    </xf>
    <xf numFmtId="182" fontId="14" fillId="6" borderId="21" xfId="0" applyNumberFormat="1" applyFont="1" applyFill="1" applyBorder="1" applyAlignment="1" applyProtection="1">
      <alignment horizontal="center" vertical="center"/>
      <protection locked="0"/>
    </xf>
    <xf numFmtId="182" fontId="14" fillId="6" borderId="9" xfId="0" applyNumberFormat="1" applyFont="1" applyFill="1" applyBorder="1" applyAlignment="1" applyProtection="1">
      <alignment horizontal="center" vertical="center"/>
      <protection locked="0"/>
    </xf>
    <xf numFmtId="182" fontId="14" fillId="6" borderId="23" xfId="0" applyNumberFormat="1" applyFont="1" applyFill="1" applyBorder="1" applyAlignment="1" applyProtection="1">
      <alignment horizontal="center" vertical="center"/>
      <protection locked="0"/>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21" xfId="0" applyFont="1" applyBorder="1" applyAlignment="1">
      <alignment horizontal="center" vertical="center" shrinkToFit="1"/>
    </xf>
    <xf numFmtId="0" fontId="9" fillId="0" borderId="2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23"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0" xfId="0" applyFont="1" applyFill="1" applyBorder="1" applyAlignment="1">
      <alignment horizontal="distributed" vertical="center"/>
    </xf>
    <xf numFmtId="0" fontId="9" fillId="0" borderId="0" xfId="0" applyFont="1" applyFill="1" applyAlignment="1">
      <alignment horizontal="distributed" vertical="center"/>
    </xf>
    <xf numFmtId="0" fontId="0" fillId="0" borderId="0" xfId="0" applyFill="1" applyAlignment="1">
      <alignment horizontal="distributed" vertical="center"/>
    </xf>
    <xf numFmtId="178" fontId="14" fillId="0" borderId="92" xfId="0" applyNumberFormat="1" applyFont="1" applyFill="1" applyBorder="1" applyAlignment="1">
      <alignment horizontal="center" vertical="center" textRotation="90"/>
    </xf>
    <xf numFmtId="178" fontId="14" fillId="0" borderId="118" xfId="0" applyNumberFormat="1" applyFont="1" applyFill="1" applyBorder="1" applyAlignment="1">
      <alignment horizontal="center" vertical="center" textRotation="90"/>
    </xf>
    <xf numFmtId="178" fontId="14" fillId="0" borderId="194" xfId="0" applyNumberFormat="1" applyFont="1" applyFill="1" applyBorder="1" applyAlignment="1">
      <alignment horizontal="center" vertical="center" textRotation="90"/>
    </xf>
    <xf numFmtId="178" fontId="0" fillId="0" borderId="118" xfId="0" applyNumberFormat="1" applyFill="1" applyBorder="1" applyAlignment="1">
      <alignment horizontal="center" vertical="center" textRotation="90"/>
    </xf>
    <xf numFmtId="178" fontId="0" fillId="0" borderId="194" xfId="0" applyNumberFormat="1" applyFill="1" applyBorder="1" applyAlignment="1">
      <alignment horizontal="center" vertical="center" textRotation="90"/>
    </xf>
    <xf numFmtId="178" fontId="14" fillId="6" borderId="180" xfId="0" applyNumberFormat="1" applyFont="1" applyFill="1" applyBorder="1" applyAlignment="1" applyProtection="1">
      <alignment horizontal="center" vertical="center"/>
      <protection locked="0"/>
    </xf>
    <xf numFmtId="178" fontId="14" fillId="6" borderId="181" xfId="0" applyNumberFormat="1" applyFont="1" applyFill="1" applyBorder="1" applyAlignment="1" applyProtection="1">
      <alignment horizontal="center" vertical="center"/>
      <protection locked="0"/>
    </xf>
    <xf numFmtId="178" fontId="14" fillId="6" borderId="195" xfId="0" applyNumberFormat="1" applyFont="1" applyFill="1" applyBorder="1" applyAlignment="1" applyProtection="1">
      <alignment horizontal="center" vertical="center"/>
      <protection locked="0"/>
    </xf>
    <xf numFmtId="0" fontId="14" fillId="0" borderId="12" xfId="0" applyFont="1" applyBorder="1" applyAlignment="1">
      <alignment horizontal="center" vertical="center" shrinkToFit="1"/>
    </xf>
    <xf numFmtId="181" fontId="14" fillId="0" borderId="92" xfId="0" applyNumberFormat="1" applyFont="1" applyFill="1" applyBorder="1" applyAlignment="1">
      <alignment horizontal="center" vertical="center" textRotation="90"/>
    </xf>
    <xf numFmtId="181" fontId="0" fillId="0" borderId="118" xfId="0" applyNumberFormat="1" applyFill="1" applyBorder="1" applyAlignment="1">
      <alignment horizontal="center" vertical="center" textRotation="90"/>
    </xf>
    <xf numFmtId="181" fontId="0" fillId="0" borderId="194" xfId="0" applyNumberFormat="1" applyFill="1" applyBorder="1" applyAlignment="1">
      <alignment horizontal="center" vertical="center" textRotation="90"/>
    </xf>
    <xf numFmtId="0" fontId="14" fillId="0" borderId="95" xfId="0" applyFont="1" applyBorder="1" applyAlignment="1">
      <alignment horizontal="center" vertical="top" textRotation="90"/>
    </xf>
    <xf numFmtId="0" fontId="14" fillId="0" borderId="0" xfId="0" applyFont="1" applyBorder="1" applyAlignment="1">
      <alignment horizontal="center" vertical="top" textRotation="90"/>
    </xf>
    <xf numFmtId="178" fontId="14" fillId="6" borderId="196" xfId="0" applyNumberFormat="1" applyFont="1" applyFill="1" applyBorder="1" applyAlignment="1" applyProtection="1">
      <alignment horizontal="center" vertical="center"/>
      <protection locked="0"/>
    </xf>
    <xf numFmtId="178" fontId="14" fillId="6" borderId="197" xfId="0" applyNumberFormat="1" applyFont="1" applyFill="1" applyBorder="1" applyAlignment="1" applyProtection="1">
      <alignment horizontal="center" vertical="center"/>
      <protection locked="0"/>
    </xf>
    <xf numFmtId="178" fontId="0" fillId="6" borderId="118" xfId="0" applyNumberFormat="1" applyFill="1" applyBorder="1" applyAlignment="1" applyProtection="1">
      <alignment horizontal="center" vertical="center" textRotation="90"/>
      <protection locked="0"/>
    </xf>
    <xf numFmtId="178" fontId="0" fillId="6" borderId="194" xfId="0" applyNumberFormat="1" applyFill="1" applyBorder="1" applyAlignment="1" applyProtection="1">
      <alignment horizontal="center" vertical="center" textRotation="90"/>
      <protection locked="0"/>
    </xf>
    <xf numFmtId="178" fontId="14" fillId="6" borderId="198" xfId="0" applyNumberFormat="1" applyFont="1" applyFill="1" applyBorder="1" applyAlignment="1" applyProtection="1">
      <alignment horizontal="center" vertical="center"/>
      <protection locked="0"/>
    </xf>
    <xf numFmtId="178" fontId="14" fillId="6" borderId="199" xfId="0" applyNumberFormat="1" applyFont="1" applyFill="1" applyBorder="1" applyAlignment="1" applyProtection="1">
      <alignment horizontal="center" vertical="center"/>
      <protection locked="0"/>
    </xf>
    <xf numFmtId="178" fontId="14" fillId="6" borderId="123" xfId="0" applyNumberFormat="1" applyFont="1" applyFill="1" applyBorder="1" applyAlignment="1" applyProtection="1">
      <alignment vertical="distributed" textRotation="90"/>
      <protection locked="0"/>
    </xf>
    <xf numFmtId="178" fontId="14" fillId="6" borderId="50" xfId="0" applyNumberFormat="1" applyFont="1" applyFill="1" applyBorder="1" applyAlignment="1" applyProtection="1">
      <alignment vertical="distributed" textRotation="90"/>
      <protection locked="0"/>
    </xf>
    <xf numFmtId="178" fontId="14" fillId="6" borderId="200" xfId="0" applyNumberFormat="1" applyFont="1" applyFill="1" applyBorder="1" applyAlignment="1" applyProtection="1">
      <alignment horizontal="center" vertical="center"/>
      <protection locked="0"/>
    </xf>
    <xf numFmtId="178" fontId="14" fillId="6" borderId="201" xfId="0" applyNumberFormat="1" applyFont="1" applyFill="1" applyBorder="1" applyAlignment="1" applyProtection="1">
      <alignment horizontal="center" vertical="center"/>
      <protection locked="0"/>
    </xf>
    <xf numFmtId="178" fontId="14" fillId="0" borderId="200" xfId="0" applyNumberFormat="1" applyFont="1" applyFill="1" applyBorder="1" applyAlignment="1">
      <alignment horizontal="center" vertical="center"/>
    </xf>
    <xf numFmtId="178" fontId="14" fillId="0" borderId="197" xfId="0" applyNumberFormat="1" applyFont="1" applyFill="1" applyBorder="1" applyAlignment="1">
      <alignment horizontal="center" vertical="center"/>
    </xf>
    <xf numFmtId="178" fontId="14" fillId="0" borderId="201" xfId="0" applyNumberFormat="1" applyFont="1" applyFill="1" applyBorder="1" applyAlignment="1">
      <alignment horizontal="center" vertical="center"/>
    </xf>
    <xf numFmtId="183" fontId="14" fillId="0" borderId="200" xfId="0" applyNumberFormat="1" applyFont="1" applyFill="1" applyBorder="1" applyAlignment="1">
      <alignment horizontal="center" vertical="center"/>
    </xf>
    <xf numFmtId="183" fontId="0" fillId="0" borderId="197" xfId="0" applyNumberFormat="1" applyFill="1" applyBorder="1" applyAlignment="1">
      <alignment horizontal="center" vertical="center"/>
    </xf>
    <xf numFmtId="183" fontId="0" fillId="0" borderId="201" xfId="0" applyNumberFormat="1" applyFill="1" applyBorder="1" applyAlignment="1">
      <alignment horizontal="center" vertical="center"/>
    </xf>
    <xf numFmtId="180" fontId="14" fillId="0" borderId="154" xfId="0" applyNumberFormat="1" applyFont="1" applyFill="1" applyBorder="1" applyAlignment="1">
      <alignment horizontal="center" vertical="center"/>
    </xf>
    <xf numFmtId="180" fontId="0" fillId="0" borderId="153" xfId="0" applyNumberFormat="1" applyFill="1" applyBorder="1" applyAlignment="1">
      <alignment horizontal="center" vertical="center"/>
    </xf>
    <xf numFmtId="180" fontId="0" fillId="0" borderId="152" xfId="0" applyNumberFormat="1" applyFill="1" applyBorder="1" applyAlignment="1">
      <alignment horizontal="center" vertical="center"/>
    </xf>
    <xf numFmtId="178" fontId="19" fillId="6" borderId="98" xfId="0" applyNumberFormat="1" applyFont="1" applyFill="1" applyBorder="1" applyAlignment="1" applyProtection="1">
      <alignment horizontal="center" vertical="center"/>
      <protection locked="0"/>
    </xf>
    <xf numFmtId="178" fontId="19" fillId="6" borderId="99" xfId="0" applyNumberFormat="1" applyFont="1" applyFill="1" applyBorder="1" applyAlignment="1" applyProtection="1">
      <alignment horizontal="center" vertical="center"/>
      <protection locked="0"/>
    </xf>
    <xf numFmtId="0" fontId="14" fillId="0" borderId="0" xfId="0" applyFont="1" applyBorder="1" applyAlignment="1">
      <alignment horizontal="center" vertical="center"/>
    </xf>
    <xf numFmtId="178" fontId="14" fillId="0" borderId="175" xfId="0" applyNumberFormat="1" applyFont="1" applyFill="1" applyBorder="1" applyAlignment="1">
      <alignment horizontal="center" vertical="center" textRotation="90"/>
    </xf>
    <xf numFmtId="178" fontId="14" fillId="0" borderId="174" xfId="0" applyNumberFormat="1" applyFont="1" applyFill="1" applyBorder="1" applyAlignment="1">
      <alignment horizontal="center" vertical="center" textRotation="90"/>
    </xf>
    <xf numFmtId="178" fontId="14" fillId="0" borderId="149" xfId="0" applyNumberFormat="1" applyFont="1" applyFill="1" applyBorder="1" applyAlignment="1">
      <alignment horizontal="center" vertical="center" textRotation="90"/>
    </xf>
    <xf numFmtId="0" fontId="3" fillId="0" borderId="0"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4" fillId="0" borderId="28"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14" fillId="0" borderId="21" xfId="0" applyFont="1" applyBorder="1" applyAlignment="1">
      <alignment horizontal="center" vertical="center"/>
    </xf>
    <xf numFmtId="0" fontId="14" fillId="0" borderId="9" xfId="0" applyFont="1" applyBorder="1" applyAlignment="1">
      <alignment horizontal="center" vertical="center"/>
    </xf>
    <xf numFmtId="0" fontId="14" fillId="0" borderId="23" xfId="0" applyFont="1" applyBorder="1" applyAlignment="1">
      <alignment horizontal="center" vertical="center"/>
    </xf>
    <xf numFmtId="178" fontId="14" fillId="6" borderId="152" xfId="0" applyNumberFormat="1" applyFont="1" applyFill="1" applyBorder="1" applyAlignment="1" applyProtection="1">
      <alignment horizontal="center" vertical="center"/>
      <protection locked="0"/>
    </xf>
    <xf numFmtId="178" fontId="14" fillId="0" borderId="0" xfId="0" applyNumberFormat="1" applyFont="1" applyFill="1" applyBorder="1" applyAlignment="1">
      <alignment horizontal="center" vertical="center"/>
    </xf>
    <xf numFmtId="178" fontId="14" fillId="0" borderId="74" xfId="0" applyNumberFormat="1" applyFont="1" applyFill="1" applyBorder="1" applyAlignment="1">
      <alignment horizontal="center" vertical="center"/>
    </xf>
    <xf numFmtId="0" fontId="14" fillId="10" borderId="135" xfId="0" applyFont="1" applyFill="1" applyBorder="1" applyAlignment="1" quotePrefix="1">
      <alignment horizontal="center" vertical="center" shrinkToFit="1"/>
    </xf>
    <xf numFmtId="0" fontId="0" fillId="10" borderId="31" xfId="0" applyFill="1" applyBorder="1" applyAlignment="1">
      <alignment horizontal="center" vertical="center"/>
    </xf>
    <xf numFmtId="0" fontId="0" fillId="10" borderId="69" xfId="0" applyFill="1" applyBorder="1" applyAlignment="1">
      <alignment horizontal="center" vertical="center"/>
    </xf>
    <xf numFmtId="176" fontId="14" fillId="0" borderId="21" xfId="0" applyNumberFormat="1" applyFont="1" applyFill="1" applyBorder="1" applyAlignment="1">
      <alignment horizontal="center" vertical="center"/>
    </xf>
    <xf numFmtId="176" fontId="14" fillId="0" borderId="9" xfId="0" applyNumberFormat="1" applyFont="1" applyFill="1" applyBorder="1" applyAlignment="1">
      <alignment horizontal="center" vertical="center"/>
    </xf>
    <xf numFmtId="176" fontId="14" fillId="0" borderId="23" xfId="0" applyNumberFormat="1" applyFont="1" applyFill="1" applyBorder="1" applyAlignment="1">
      <alignment horizontal="center" vertical="center"/>
    </xf>
    <xf numFmtId="178" fontId="14" fillId="0" borderId="189" xfId="0" applyNumberFormat="1" applyFont="1" applyFill="1" applyBorder="1" applyAlignment="1">
      <alignment horizontal="center" vertical="center"/>
    </xf>
    <xf numFmtId="178" fontId="14" fillId="0" borderId="104" xfId="0" applyNumberFormat="1" applyFont="1" applyFill="1" applyBorder="1" applyAlignment="1">
      <alignment horizontal="center" vertical="center"/>
    </xf>
    <xf numFmtId="178" fontId="14" fillId="0" borderId="190" xfId="0" applyNumberFormat="1" applyFont="1" applyFill="1" applyBorder="1" applyAlignment="1">
      <alignment horizontal="center" vertical="center"/>
    </xf>
    <xf numFmtId="180" fontId="14" fillId="0" borderId="200" xfId="0" applyNumberFormat="1" applyFont="1" applyFill="1" applyBorder="1" applyAlignment="1">
      <alignment horizontal="center" vertical="center"/>
    </xf>
    <xf numFmtId="180" fontId="14" fillId="0" borderId="197" xfId="0" applyNumberFormat="1" applyFont="1" applyFill="1" applyBorder="1" applyAlignment="1">
      <alignment horizontal="center" vertical="center"/>
    </xf>
    <xf numFmtId="180" fontId="14" fillId="0" borderId="201" xfId="0" applyNumberFormat="1" applyFont="1" applyFill="1" applyBorder="1" applyAlignment="1">
      <alignment horizontal="center" vertical="center"/>
    </xf>
    <xf numFmtId="0" fontId="5" fillId="0" borderId="0" xfId="0" applyFont="1" applyBorder="1" applyAlignment="1">
      <alignment horizontal="left" vertical="center"/>
    </xf>
    <xf numFmtId="0" fontId="0" fillId="0" borderId="0" xfId="0" applyFont="1" applyBorder="1" applyAlignment="1">
      <alignment horizontal="distributed"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25" fillId="0" borderId="21" xfId="0" applyFont="1" applyBorder="1" applyAlignment="1" applyProtection="1">
      <alignment horizontal="center" vertical="center"/>
      <protection/>
    </xf>
    <xf numFmtId="0" fontId="25" fillId="0" borderId="9" xfId="0" applyFont="1" applyBorder="1" applyAlignment="1" applyProtection="1">
      <alignment horizontal="center" vertical="center"/>
      <protection/>
    </xf>
    <xf numFmtId="178" fontId="14" fillId="6" borderId="111" xfId="0" applyNumberFormat="1" applyFont="1" applyFill="1" applyBorder="1" applyAlignment="1" applyProtection="1">
      <alignment horizontal="center" vertical="center"/>
      <protection locked="0"/>
    </xf>
    <xf numFmtId="0" fontId="14" fillId="0" borderId="121" xfId="0" applyFont="1" applyFill="1" applyBorder="1" applyAlignment="1" applyProtection="1">
      <alignment horizontal="center" vertical="center"/>
      <protection/>
    </xf>
    <xf numFmtId="178" fontId="14" fillId="0" borderId="111" xfId="0" applyNumberFormat="1" applyFont="1" applyFill="1" applyBorder="1" applyAlignment="1" applyProtection="1">
      <alignment horizontal="center" vertical="center"/>
      <protection/>
    </xf>
    <xf numFmtId="0" fontId="14" fillId="0" borderId="12" xfId="0" applyFont="1" applyBorder="1" applyAlignment="1" applyProtection="1">
      <alignment horizontal="center" vertical="center"/>
      <protection/>
    </xf>
    <xf numFmtId="6" fontId="22" fillId="0" borderId="12" xfId="19" applyFont="1" applyBorder="1" applyAlignment="1" applyProtection="1">
      <alignment horizontal="center" vertical="center"/>
      <protection/>
    </xf>
    <xf numFmtId="6" fontId="22" fillId="0" borderId="11" xfId="19" applyFont="1" applyBorder="1" applyAlignment="1" applyProtection="1">
      <alignment horizontal="center" vertical="center"/>
      <protection/>
    </xf>
    <xf numFmtId="6" fontId="22" fillId="0" borderId="202" xfId="19" applyFont="1" applyBorder="1" applyAlignment="1" applyProtection="1">
      <alignment horizontal="center" vertical="center"/>
      <protection/>
    </xf>
    <xf numFmtId="177" fontId="14" fillId="0" borderId="0" xfId="0" applyNumberFormat="1" applyFont="1" applyFill="1" applyBorder="1" applyAlignment="1" applyProtection="1">
      <alignment horizontal="center"/>
      <protection/>
    </xf>
    <xf numFmtId="177" fontId="14" fillId="0" borderId="15" xfId="0" applyNumberFormat="1" applyFont="1" applyFill="1" applyBorder="1" applyAlignment="1" applyProtection="1">
      <alignment horizontal="center"/>
      <protection/>
    </xf>
    <xf numFmtId="177" fontId="14" fillId="0" borderId="10" xfId="0" applyNumberFormat="1" applyFont="1" applyFill="1" applyBorder="1" applyAlignment="1" applyProtection="1">
      <alignment horizontal="center"/>
      <protection/>
    </xf>
    <xf numFmtId="177" fontId="14" fillId="0" borderId="17" xfId="0" applyNumberFormat="1" applyFont="1" applyFill="1" applyBorder="1" applyAlignment="1" applyProtection="1">
      <alignment horizontal="center"/>
      <protection/>
    </xf>
    <xf numFmtId="0" fontId="22" fillId="0" borderId="12" xfId="0" applyFont="1" applyBorder="1" applyAlignment="1" applyProtection="1">
      <alignment horizontal="center" vertical="center"/>
      <protection/>
    </xf>
    <xf numFmtId="0" fontId="22" fillId="0" borderId="11" xfId="0" applyFont="1" applyBorder="1" applyAlignment="1" applyProtection="1">
      <alignment horizontal="center" vertical="center"/>
      <protection/>
    </xf>
    <xf numFmtId="0" fontId="22" fillId="0" borderId="202"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2" fillId="0" borderId="9" xfId="0" applyFont="1" applyBorder="1" applyAlignment="1" applyProtection="1">
      <alignment horizontal="center" vertical="center"/>
      <protection/>
    </xf>
    <xf numFmtId="0" fontId="22" fillId="0" borderId="121" xfId="0" applyFont="1" applyBorder="1" applyAlignment="1" applyProtection="1">
      <alignment horizontal="center" vertical="center"/>
      <protection/>
    </xf>
    <xf numFmtId="0" fontId="14" fillId="10" borderId="135" xfId="0" applyFont="1" applyFill="1" applyBorder="1" applyAlignment="1" applyProtection="1">
      <alignment horizontal="center" vertical="center"/>
      <protection/>
    </xf>
    <xf numFmtId="0" fontId="0" fillId="10" borderId="31" xfId="0" applyFill="1" applyBorder="1" applyAlignment="1" applyProtection="1">
      <alignment horizontal="center" vertical="center"/>
      <protection/>
    </xf>
    <xf numFmtId="0" fontId="0" fillId="10" borderId="69" xfId="0" applyFill="1" applyBorder="1" applyAlignment="1" applyProtection="1">
      <alignment horizontal="center" vertical="center"/>
      <protection/>
    </xf>
    <xf numFmtId="0" fontId="22" fillId="0" borderId="16" xfId="0" applyFont="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2" fillId="0" borderId="74" xfId="0" applyFont="1" applyBorder="1" applyAlignment="1" applyProtection="1">
      <alignment horizontal="center" vertical="center"/>
      <protection/>
    </xf>
    <xf numFmtId="0" fontId="14" fillId="0" borderId="121" xfId="0" applyFont="1" applyBorder="1" applyAlignment="1" applyProtection="1">
      <alignment horizontal="center" vertical="center"/>
      <protection/>
    </xf>
    <xf numFmtId="178" fontId="14" fillId="0" borderId="12" xfId="0" applyNumberFormat="1" applyFont="1" applyFill="1" applyBorder="1" applyAlignment="1" applyProtection="1">
      <alignment horizontal="center" vertical="center"/>
      <protection/>
    </xf>
    <xf numFmtId="178" fontId="14" fillId="0" borderId="11" xfId="0" applyNumberFormat="1" applyFont="1" applyFill="1" applyBorder="1" applyAlignment="1" applyProtection="1">
      <alignment horizontal="center" vertical="center"/>
      <protection/>
    </xf>
    <xf numFmtId="178" fontId="14" fillId="0" borderId="13" xfId="0" applyNumberFormat="1" applyFont="1"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14" fillId="0" borderId="11" xfId="0" applyFont="1" applyFill="1" applyBorder="1" applyAlignment="1" applyProtection="1">
      <alignment horizontal="center"/>
      <protection/>
    </xf>
    <xf numFmtId="0" fontId="14" fillId="0" borderId="13" xfId="0" applyFont="1" applyFill="1" applyBorder="1" applyAlignment="1" applyProtection="1">
      <alignment horizontal="center"/>
      <protection/>
    </xf>
    <xf numFmtId="0" fontId="14" fillId="0" borderId="0" xfId="0" applyFont="1" applyFill="1" applyBorder="1" applyAlignment="1" applyProtection="1">
      <alignment horizontal="center"/>
      <protection/>
    </xf>
    <xf numFmtId="0" fontId="14" fillId="0" borderId="15" xfId="0" applyFont="1" applyFill="1" applyBorder="1" applyAlignment="1" applyProtection="1">
      <alignment horizontal="center"/>
      <protection/>
    </xf>
    <xf numFmtId="0" fontId="14" fillId="0" borderId="21" xfId="0" applyFont="1" applyBorder="1" applyAlignment="1" applyProtection="1">
      <alignment horizontal="distributed" vertical="center"/>
      <protection/>
    </xf>
    <xf numFmtId="0" fontId="18" fillId="0" borderId="9" xfId="0" applyFont="1" applyBorder="1" applyAlignment="1" applyProtection="1">
      <alignment horizontal="distributed" vertical="center"/>
      <protection/>
    </xf>
    <xf numFmtId="0" fontId="14" fillId="0" borderId="74" xfId="0" applyFont="1" applyBorder="1" applyAlignment="1" applyProtection="1">
      <alignment horizontal="center" vertical="center"/>
      <protection/>
    </xf>
    <xf numFmtId="0" fontId="21" fillId="0" borderId="12" xfId="0" applyFont="1" applyBorder="1" applyAlignment="1" applyProtection="1">
      <alignment horizontal="center" vertical="center" wrapText="1"/>
      <protection/>
    </xf>
    <xf numFmtId="0" fontId="21" fillId="0" borderId="13" xfId="0" applyFont="1" applyBorder="1" applyAlignment="1" applyProtection="1">
      <alignment horizontal="center" vertical="center" wrapText="1"/>
      <protection/>
    </xf>
    <xf numFmtId="0" fontId="21" fillId="0" borderId="14" xfId="0" applyFont="1" applyBorder="1" applyAlignment="1" applyProtection="1">
      <alignment horizontal="center" vertical="center" wrapText="1"/>
      <protection/>
    </xf>
    <xf numFmtId="0" fontId="21" fillId="0" borderId="10"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14" fillId="0" borderId="12" xfId="0" applyFont="1" applyBorder="1" applyAlignment="1" applyProtection="1">
      <alignment horizontal="distributed" vertical="center"/>
      <protection/>
    </xf>
    <xf numFmtId="0" fontId="18" fillId="0" borderId="13" xfId="0" applyFont="1" applyBorder="1" applyAlignment="1" applyProtection="1">
      <alignment horizontal="distributed" vertical="center"/>
      <protection/>
    </xf>
    <xf numFmtId="0" fontId="18" fillId="0" borderId="14" xfId="0" applyFont="1" applyBorder="1" applyAlignment="1" applyProtection="1">
      <alignment horizontal="distributed" vertical="center"/>
      <protection/>
    </xf>
    <xf numFmtId="0" fontId="18" fillId="0" borderId="17" xfId="0" applyFont="1" applyBorder="1" applyAlignment="1" applyProtection="1">
      <alignment horizontal="distributed" vertical="center"/>
      <protection/>
    </xf>
    <xf numFmtId="0" fontId="18" fillId="0" borderId="11"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9" xfId="0" applyFont="1" applyBorder="1" applyAlignment="1" applyProtection="1">
      <alignment horizontal="distributed" vertical="center"/>
      <protection/>
    </xf>
    <xf numFmtId="0" fontId="18" fillId="0" borderId="58" xfId="0" applyFont="1" applyBorder="1" applyAlignment="1" applyProtection="1">
      <alignment horizontal="distributed" vertical="center"/>
      <protection/>
    </xf>
    <xf numFmtId="0" fontId="24" fillId="0" borderId="21" xfId="0" applyFont="1" applyBorder="1" applyAlignment="1" applyProtection="1">
      <alignment horizontal="center" vertical="center"/>
      <protection/>
    </xf>
    <xf numFmtId="0" fontId="24" fillId="0" borderId="9" xfId="0" applyFont="1" applyBorder="1" applyAlignment="1" applyProtection="1">
      <alignment horizontal="center" vertical="center"/>
      <protection/>
    </xf>
    <xf numFmtId="0" fontId="24" fillId="0" borderId="23" xfId="0" applyFont="1" applyBorder="1" applyAlignment="1" applyProtection="1">
      <alignment horizontal="center" vertical="center"/>
      <protection/>
    </xf>
    <xf numFmtId="0" fontId="21" fillId="0" borderId="0" xfId="0" applyFont="1" applyBorder="1" applyAlignment="1" applyProtection="1">
      <alignment horizontal="center" vertical="center" wrapText="1"/>
      <protection/>
    </xf>
    <xf numFmtId="0" fontId="21" fillId="0" borderId="2" xfId="0" applyFont="1" applyBorder="1" applyAlignment="1" applyProtection="1">
      <alignment horizontal="center" vertical="center" wrapText="1"/>
      <protection/>
    </xf>
    <xf numFmtId="0" fontId="18" fillId="0" borderId="23" xfId="0" applyFont="1" applyBorder="1" applyAlignment="1" applyProtection="1">
      <alignment horizontal="distributed" vertical="center"/>
      <protection/>
    </xf>
    <xf numFmtId="0" fontId="16" fillId="0" borderId="23" xfId="0" applyFont="1" applyBorder="1" applyAlignment="1" applyProtection="1">
      <alignment horizontal="center" vertical="center"/>
      <protection/>
    </xf>
    <xf numFmtId="0" fontId="24" fillId="12" borderId="5" xfId="0" applyFont="1" applyFill="1" applyBorder="1" applyAlignment="1" applyProtection="1">
      <alignment horizontal="center" textRotation="90" shrinkToFit="1"/>
      <protection/>
    </xf>
    <xf numFmtId="0" fontId="16" fillId="12" borderId="7" xfId="0" applyFont="1" applyFill="1" applyBorder="1" applyAlignment="1" applyProtection="1">
      <alignment horizontal="center" textRotation="90" shrinkToFit="1"/>
      <protection/>
    </xf>
    <xf numFmtId="0" fontId="24" fillId="12" borderId="4" xfId="0" applyFont="1" applyFill="1" applyBorder="1" applyAlignment="1" applyProtection="1">
      <alignment horizontal="center" textRotation="90" shrinkToFit="1"/>
      <protection/>
    </xf>
    <xf numFmtId="0" fontId="16" fillId="0" borderId="3" xfId="0" applyFont="1" applyBorder="1" applyAlignment="1" applyProtection="1">
      <alignment horizontal="center" textRotation="90" shrinkToFit="1"/>
      <protection/>
    </xf>
    <xf numFmtId="0" fontId="14" fillId="0" borderId="159" xfId="0" applyFont="1" applyFill="1" applyBorder="1" applyAlignment="1" applyProtection="1">
      <alignment horizontal="center" vertical="center"/>
      <protection/>
    </xf>
    <xf numFmtId="0" fontId="14" fillId="0" borderId="0" xfId="0" applyFont="1" applyBorder="1" applyAlignment="1" applyProtection="1">
      <alignment horizontal="center" textRotation="90"/>
      <protection/>
    </xf>
    <xf numFmtId="0" fontId="0" fillId="0" borderId="0" xfId="0" applyAlignment="1" applyProtection="1">
      <alignment horizontal="center" textRotation="90"/>
      <protection/>
    </xf>
    <xf numFmtId="0" fontId="0" fillId="0" borderId="1" xfId="0" applyBorder="1" applyAlignment="1" applyProtection="1">
      <alignment horizontal="center" textRotation="90"/>
      <protection/>
    </xf>
    <xf numFmtId="0" fontId="14" fillId="0" borderId="18" xfId="0" applyFont="1" applyBorder="1" applyAlignment="1" applyProtection="1">
      <alignment horizontal="center" textRotation="90"/>
      <protection/>
    </xf>
    <xf numFmtId="0" fontId="18" fillId="0" borderId="26" xfId="0" applyFont="1" applyBorder="1" applyAlignment="1" applyProtection="1">
      <alignment horizontal="center" textRotation="90"/>
      <protection/>
    </xf>
    <xf numFmtId="0" fontId="18" fillId="0" borderId="0" xfId="0" applyFont="1" applyBorder="1" applyAlignment="1" applyProtection="1">
      <alignment horizontal="center" textRotation="90"/>
      <protection/>
    </xf>
    <xf numFmtId="0" fontId="18" fillId="0" borderId="6" xfId="0" applyFont="1" applyBorder="1" applyAlignment="1" applyProtection="1">
      <alignment horizontal="center" textRotation="90"/>
      <protection/>
    </xf>
    <xf numFmtId="0" fontId="18" fillId="0" borderId="7" xfId="0" applyFont="1" applyBorder="1" applyAlignment="1" applyProtection="1">
      <alignment horizontal="center" textRotation="90"/>
      <protection/>
    </xf>
    <xf numFmtId="0" fontId="14" fillId="0" borderId="26" xfId="0" applyFont="1" applyBorder="1" applyAlignment="1" applyProtection="1">
      <alignment horizontal="center" vertical="top" textRotation="90" shrinkToFit="1"/>
      <protection/>
    </xf>
    <xf numFmtId="0" fontId="18" fillId="0" borderId="26" xfId="0" applyFont="1" applyBorder="1" applyAlignment="1" applyProtection="1">
      <alignment horizontal="center" vertical="top" textRotation="90" shrinkToFit="1"/>
      <protection/>
    </xf>
    <xf numFmtId="0" fontId="14" fillId="0" borderId="16" xfId="0" applyFont="1" applyBorder="1" applyAlignment="1" applyProtection="1">
      <alignment horizontal="center" vertical="top" textRotation="90" shrinkToFit="1"/>
      <protection/>
    </xf>
    <xf numFmtId="0" fontId="18" fillId="0" borderId="16" xfId="0" applyFont="1" applyBorder="1" applyAlignment="1" applyProtection="1">
      <alignment horizontal="center" vertical="top" textRotation="90" shrinkToFit="1"/>
      <protection/>
    </xf>
    <xf numFmtId="0" fontId="18" fillId="0" borderId="0" xfId="0" applyFont="1" applyAlignment="1" applyProtection="1">
      <alignment horizontal="center" textRotation="90"/>
      <protection/>
    </xf>
    <xf numFmtId="0" fontId="18" fillId="0" borderId="1" xfId="0" applyFont="1" applyBorder="1" applyAlignment="1" applyProtection="1">
      <alignment horizontal="center" textRotation="90"/>
      <protection/>
    </xf>
    <xf numFmtId="178" fontId="18" fillId="6" borderId="50" xfId="0" applyNumberFormat="1" applyFont="1" applyFill="1" applyBorder="1" applyAlignment="1" applyProtection="1">
      <alignment horizontal="center" vertical="center"/>
      <protection locked="0"/>
    </xf>
    <xf numFmtId="178" fontId="18" fillId="6" borderId="0" xfId="0" applyNumberFormat="1" applyFont="1" applyFill="1" applyBorder="1" applyAlignment="1" applyProtection="1">
      <alignment horizontal="center" vertical="center"/>
      <protection locked="0"/>
    </xf>
    <xf numFmtId="178" fontId="18" fillId="6" borderId="74" xfId="0" applyNumberFormat="1" applyFont="1" applyFill="1" applyBorder="1" applyAlignment="1" applyProtection="1">
      <alignment horizontal="center" vertical="center"/>
      <protection locked="0"/>
    </xf>
    <xf numFmtId="178" fontId="14" fillId="6" borderId="50" xfId="0" applyNumberFormat="1" applyFont="1" applyFill="1" applyBorder="1" applyAlignment="1" applyProtection="1">
      <alignment horizontal="center" vertical="center"/>
      <protection locked="0"/>
    </xf>
    <xf numFmtId="178" fontId="14" fillId="6" borderId="0" xfId="0" applyNumberFormat="1" applyFont="1" applyFill="1" applyBorder="1" applyAlignment="1" applyProtection="1">
      <alignment horizontal="center" vertical="center"/>
      <protection locked="0"/>
    </xf>
    <xf numFmtId="178" fontId="14" fillId="6" borderId="74" xfId="0" applyNumberFormat="1" applyFont="1" applyFill="1" applyBorder="1" applyAlignment="1" applyProtection="1">
      <alignment horizontal="center" vertical="center"/>
      <protection locked="0"/>
    </xf>
    <xf numFmtId="0" fontId="0" fillId="0" borderId="6" xfId="0" applyFont="1" applyBorder="1" applyAlignment="1" applyProtection="1">
      <alignment horizontal="center" vertical="distributed" textRotation="255"/>
      <protection/>
    </xf>
    <xf numFmtId="0" fontId="0" fillId="0" borderId="15" xfId="0" applyFont="1" applyBorder="1" applyAlignment="1" applyProtection="1">
      <alignment horizontal="center" vertical="distributed" textRotation="255"/>
      <protection/>
    </xf>
    <xf numFmtId="178" fontId="14" fillId="6" borderId="117" xfId="0" applyNumberFormat="1" applyFont="1" applyFill="1" applyBorder="1" applyAlignment="1" applyProtection="1">
      <alignment horizontal="center" vertical="center"/>
      <protection locked="0"/>
    </xf>
    <xf numFmtId="178" fontId="14" fillId="6" borderId="138" xfId="0" applyNumberFormat="1" applyFont="1" applyFill="1" applyBorder="1" applyAlignment="1" applyProtection="1">
      <alignment horizontal="left" vertical="center"/>
      <protection locked="0"/>
    </xf>
    <xf numFmtId="178" fontId="18" fillId="6" borderId="45" xfId="0" applyNumberFormat="1" applyFont="1" applyFill="1" applyBorder="1" applyAlignment="1" applyProtection="1">
      <alignment horizontal="left" vertical="center"/>
      <protection locked="0"/>
    </xf>
    <xf numFmtId="178" fontId="18" fillId="6" borderId="203" xfId="0" applyNumberFormat="1" applyFont="1" applyFill="1" applyBorder="1" applyAlignment="1" applyProtection="1">
      <alignment horizontal="left" vertical="center"/>
      <protection locked="0"/>
    </xf>
    <xf numFmtId="0" fontId="14" fillId="0" borderId="15" xfId="0" applyFont="1" applyBorder="1" applyAlignment="1" applyProtection="1">
      <alignment horizontal="center" vertical="top" textRotation="90" shrinkToFit="1"/>
      <protection/>
    </xf>
    <xf numFmtId="0" fontId="18" fillId="0" borderId="15" xfId="0" applyFont="1" applyBorder="1" applyAlignment="1" applyProtection="1">
      <alignment horizontal="center" vertical="top" textRotation="90" shrinkToFit="1"/>
      <protection/>
    </xf>
    <xf numFmtId="0" fontId="14" fillId="0" borderId="10" xfId="0" applyFont="1" applyBorder="1" applyAlignment="1" applyProtection="1">
      <alignment horizontal="left" vertical="center" shrinkToFit="1"/>
      <protection/>
    </xf>
    <xf numFmtId="0" fontId="18" fillId="0" borderId="10" xfId="0" applyFont="1" applyBorder="1" applyAlignment="1" applyProtection="1">
      <alignment horizontal="left" vertical="center" shrinkToFit="1"/>
      <protection/>
    </xf>
    <xf numFmtId="178" fontId="14" fillId="6" borderId="12" xfId="0" applyNumberFormat="1" applyFont="1" applyFill="1" applyBorder="1" applyAlignment="1" applyProtection="1">
      <alignment horizontal="left" vertical="center"/>
      <protection locked="0"/>
    </xf>
    <xf numFmtId="178" fontId="18" fillId="6" borderId="11" xfId="0" applyNumberFormat="1" applyFont="1" applyFill="1" applyBorder="1" applyAlignment="1" applyProtection="1">
      <alignment horizontal="left" vertical="center"/>
      <protection locked="0"/>
    </xf>
    <xf numFmtId="178" fontId="18" fillId="6" borderId="202" xfId="0" applyNumberFormat="1" applyFont="1" applyFill="1" applyBorder="1" applyAlignment="1" applyProtection="1">
      <alignment horizontal="left" vertical="center"/>
      <protection locked="0"/>
    </xf>
    <xf numFmtId="0" fontId="14" fillId="0" borderId="11" xfId="0" applyFont="1" applyBorder="1" applyAlignment="1" applyProtection="1">
      <alignment horizontal="right" vertical="center"/>
      <protection/>
    </xf>
    <xf numFmtId="0" fontId="0" fillId="0" borderId="11" xfId="0" applyBorder="1" applyAlignment="1" applyProtection="1">
      <alignment horizontal="right" vertical="center"/>
      <protection/>
    </xf>
    <xf numFmtId="0" fontId="0" fillId="0" borderId="202" xfId="0" applyBorder="1" applyAlignment="1" applyProtection="1">
      <alignment horizontal="right" vertical="center"/>
      <protection/>
    </xf>
    <xf numFmtId="178" fontId="14" fillId="6" borderId="11" xfId="0" applyNumberFormat="1" applyFont="1" applyFill="1" applyBorder="1" applyAlignment="1" applyProtection="1">
      <alignment horizontal="center" vertical="center"/>
      <protection locked="0"/>
    </xf>
    <xf numFmtId="178" fontId="14" fillId="6" borderId="202" xfId="0" applyNumberFormat="1" applyFont="1" applyFill="1" applyBorder="1" applyAlignment="1" applyProtection="1">
      <alignment horizontal="center" vertical="center"/>
      <protection locked="0"/>
    </xf>
    <xf numFmtId="178" fontId="14" fillId="6" borderId="11" xfId="0" applyNumberFormat="1" applyFont="1" applyFill="1" applyBorder="1" applyAlignment="1" applyProtection="1">
      <alignment horizontal="left" vertical="center"/>
      <protection locked="0"/>
    </xf>
    <xf numFmtId="178" fontId="18" fillId="6" borderId="13" xfId="0" applyNumberFormat="1" applyFont="1" applyFill="1" applyBorder="1" applyAlignment="1" applyProtection="1">
      <alignment horizontal="left" vertical="center"/>
      <protection locked="0"/>
    </xf>
    <xf numFmtId="0" fontId="14" fillId="0" borderId="10" xfId="0" applyFont="1" applyBorder="1" applyAlignment="1" applyProtection="1">
      <alignment horizontal="right" vertical="center"/>
      <protection/>
    </xf>
    <xf numFmtId="178" fontId="14" fillId="6" borderId="188" xfId="0" applyNumberFormat="1" applyFont="1" applyFill="1" applyBorder="1" applyAlignment="1" applyProtection="1">
      <alignment horizontal="center" vertical="center"/>
      <protection locked="0"/>
    </xf>
    <xf numFmtId="0" fontId="14" fillId="6" borderId="0" xfId="0" applyFont="1"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0" borderId="43" xfId="0" applyFont="1" applyBorder="1" applyAlignment="1">
      <alignment horizontal="center" vertical="center" textRotation="255"/>
    </xf>
    <xf numFmtId="0" fontId="0" fillId="0" borderId="13" xfId="0" applyFont="1" applyBorder="1" applyAlignment="1">
      <alignment horizontal="center" vertical="center" textRotation="255"/>
    </xf>
    <xf numFmtId="0" fontId="14" fillId="6" borderId="21" xfId="0" applyFont="1" applyFill="1" applyBorder="1" applyAlignment="1" applyProtection="1">
      <alignment horizontal="center" vertical="center" shrinkToFit="1"/>
      <protection locked="0"/>
    </xf>
    <xf numFmtId="0" fontId="14" fillId="6" borderId="9" xfId="0" applyFont="1" applyFill="1" applyBorder="1" applyAlignment="1" applyProtection="1">
      <alignment horizontal="center" vertical="center" shrinkToFit="1"/>
      <protection locked="0"/>
    </xf>
    <xf numFmtId="0" fontId="14" fillId="6" borderId="23" xfId="0" applyFont="1" applyFill="1" applyBorder="1" applyAlignment="1" applyProtection="1">
      <alignment horizontal="center" vertical="center" shrinkToFit="1"/>
      <protection locked="0"/>
    </xf>
    <xf numFmtId="0" fontId="14" fillId="0" borderId="0" xfId="0" applyFont="1" applyBorder="1" applyAlignment="1">
      <alignment horizontal="left" vertical="top" wrapText="1"/>
    </xf>
    <xf numFmtId="0" fontId="0" fillId="0" borderId="0" xfId="0" applyBorder="1" applyAlignment="1">
      <alignment horizontal="left" vertical="top"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7" xfId="0" applyFont="1" applyBorder="1" applyAlignment="1">
      <alignment horizontal="center" vertical="center" wrapText="1"/>
    </xf>
    <xf numFmtId="0" fontId="54" fillId="0" borderId="0" xfId="0" applyFont="1" applyBorder="1" applyAlignment="1" applyProtection="1">
      <alignment horizontal="center" vertical="center"/>
      <protection/>
    </xf>
    <xf numFmtId="176" fontId="14" fillId="6" borderId="21" xfId="0" applyNumberFormat="1" applyFont="1" applyFill="1" applyBorder="1" applyAlignment="1" applyProtection="1">
      <alignment horizontal="right" vertical="center"/>
      <protection locked="0"/>
    </xf>
    <xf numFmtId="176" fontId="14" fillId="6" borderId="9" xfId="0" applyNumberFormat="1" applyFont="1" applyFill="1" applyBorder="1" applyAlignment="1" applyProtection="1">
      <alignment horizontal="right" vertical="center"/>
      <protection locked="0"/>
    </xf>
    <xf numFmtId="176" fontId="14" fillId="6" borderId="23" xfId="0" applyNumberFormat="1" applyFont="1" applyFill="1" applyBorder="1" applyAlignment="1" applyProtection="1">
      <alignment horizontal="right" vertical="center"/>
      <protection locked="0"/>
    </xf>
    <xf numFmtId="0" fontId="14" fillId="0" borderId="14"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58" xfId="0" applyFont="1" applyBorder="1" applyAlignment="1">
      <alignment horizontal="center" vertical="center"/>
    </xf>
    <xf numFmtId="0" fontId="14" fillId="10" borderId="135" xfId="0" applyFont="1" applyFill="1" applyBorder="1" applyAlignment="1" quotePrefix="1">
      <alignment horizontal="center" vertical="center"/>
    </xf>
    <xf numFmtId="0" fontId="14" fillId="10" borderId="31" xfId="0" applyFont="1" applyFill="1" applyBorder="1" applyAlignment="1">
      <alignment horizontal="center" vertical="center"/>
    </xf>
    <xf numFmtId="0" fontId="14" fillId="10" borderId="69" xfId="0" applyFont="1" applyFill="1" applyBorder="1" applyAlignment="1">
      <alignment horizontal="center" vertical="center"/>
    </xf>
    <xf numFmtId="178" fontId="14" fillId="6" borderId="21" xfId="0" applyNumberFormat="1" applyFont="1" applyFill="1" applyBorder="1" applyAlignment="1" applyProtection="1">
      <alignment horizontal="center" vertical="center" shrinkToFit="1"/>
      <protection locked="0"/>
    </xf>
    <xf numFmtId="178" fontId="14" fillId="6" borderId="9" xfId="0" applyNumberFormat="1" applyFont="1" applyFill="1" applyBorder="1" applyAlignment="1" applyProtection="1">
      <alignment horizontal="center" vertical="center" shrinkToFit="1"/>
      <protection locked="0"/>
    </xf>
    <xf numFmtId="178" fontId="14" fillId="6" borderId="23" xfId="0" applyNumberFormat="1" applyFont="1" applyFill="1" applyBorder="1" applyAlignment="1" applyProtection="1">
      <alignment horizontal="center" vertical="center" shrinkToFit="1"/>
      <protection locked="0"/>
    </xf>
    <xf numFmtId="0" fontId="14" fillId="0" borderId="21"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176" fontId="14" fillId="6" borderId="14" xfId="0" applyNumberFormat="1" applyFont="1" applyFill="1" applyBorder="1" applyAlignment="1" applyProtection="1">
      <alignment horizontal="center" vertical="center"/>
      <protection locked="0"/>
    </xf>
    <xf numFmtId="176" fontId="14" fillId="6" borderId="10" xfId="0" applyNumberFormat="1" applyFont="1" applyFill="1" applyBorder="1" applyAlignment="1" applyProtection="1">
      <alignment horizontal="center" vertical="center"/>
      <protection locked="0"/>
    </xf>
    <xf numFmtId="176" fontId="14" fillId="6" borderId="17" xfId="0" applyNumberFormat="1" applyFont="1" applyFill="1" applyBorder="1" applyAlignment="1" applyProtection="1">
      <alignment horizontal="center" vertical="center"/>
      <protection locked="0"/>
    </xf>
    <xf numFmtId="0" fontId="14" fillId="0" borderId="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0" fillId="6" borderId="21" xfId="0"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0" fillId="6" borderId="23" xfId="0" applyFill="1" applyBorder="1" applyAlignment="1" applyProtection="1">
      <alignment horizontal="center" vertical="center"/>
      <protection locked="0"/>
    </xf>
    <xf numFmtId="0" fontId="18" fillId="0" borderId="9" xfId="0" applyFont="1" applyBorder="1" applyAlignment="1">
      <alignment horizontal="center" vertical="center"/>
    </xf>
    <xf numFmtId="0" fontId="18" fillId="0" borderId="23" xfId="0" applyFont="1" applyBorder="1" applyAlignment="1">
      <alignment horizontal="center" vertical="center"/>
    </xf>
    <xf numFmtId="0" fontId="18" fillId="0" borderId="21" xfId="0" applyFont="1" applyBorder="1" applyAlignment="1">
      <alignment horizontal="center" vertical="center"/>
    </xf>
    <xf numFmtId="0" fontId="0" fillId="0" borderId="9" xfId="0" applyFont="1" applyBorder="1" applyAlignment="1">
      <alignment horizontal="center" vertical="center"/>
    </xf>
    <xf numFmtId="0" fontId="0" fillId="0" borderId="23" xfId="0" applyFont="1" applyBorder="1" applyAlignment="1">
      <alignment horizontal="center" vertical="center"/>
    </xf>
    <xf numFmtId="0" fontId="0" fillId="0" borderId="15" xfId="0" applyBorder="1" applyAlignment="1">
      <alignment horizontal="center" vertical="center" textRotation="255"/>
    </xf>
    <xf numFmtId="0" fontId="0" fillId="0" borderId="6" xfId="0" applyBorder="1" applyAlignment="1">
      <alignment horizontal="center" vertical="center" textRotation="255"/>
    </xf>
    <xf numFmtId="0" fontId="54" fillId="0" borderId="14"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7" xfId="0" applyFont="1" applyBorder="1" applyAlignment="1">
      <alignment horizontal="center" vertical="center" wrapText="1"/>
    </xf>
    <xf numFmtId="178" fontId="14" fillId="6" borderId="21" xfId="0" applyNumberFormat="1" applyFont="1" applyFill="1" applyBorder="1" applyAlignment="1" applyProtection="1">
      <alignment horizontal="right" vertical="center"/>
      <protection locked="0"/>
    </xf>
    <xf numFmtId="178" fontId="14" fillId="6" borderId="9" xfId="0" applyNumberFormat="1" applyFont="1" applyFill="1" applyBorder="1" applyAlignment="1" applyProtection="1">
      <alignment horizontal="right" vertical="center"/>
      <protection locked="0"/>
    </xf>
    <xf numFmtId="178" fontId="14" fillId="6" borderId="23" xfId="0" applyNumberFormat="1" applyFont="1" applyFill="1" applyBorder="1" applyAlignment="1" applyProtection="1">
      <alignment horizontal="right" vertical="center"/>
      <protection locked="0"/>
    </xf>
    <xf numFmtId="0" fontId="14" fillId="0" borderId="2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6" xfId="0" applyFont="1" applyBorder="1" applyAlignment="1">
      <alignment horizontal="center" wrapText="1"/>
    </xf>
    <xf numFmtId="0" fontId="14" fillId="0" borderId="0" xfId="0" applyFont="1" applyBorder="1" applyAlignment="1">
      <alignment horizontal="center" wrapText="1"/>
    </xf>
    <xf numFmtId="0" fontId="14" fillId="0" borderId="15" xfId="0" applyFont="1" applyBorder="1" applyAlignment="1">
      <alignment horizontal="center" wrapText="1"/>
    </xf>
    <xf numFmtId="0" fontId="14" fillId="0" borderId="21"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4" fillId="0" borderId="23" xfId="0" applyFont="1" applyBorder="1" applyAlignment="1">
      <alignment horizontal="center" vertical="center" wrapText="1" shrinkToFit="1"/>
    </xf>
    <xf numFmtId="177" fontId="14" fillId="6" borderId="21" xfId="0" applyNumberFormat="1" applyFont="1" applyFill="1" applyBorder="1" applyAlignment="1" applyProtection="1">
      <alignment horizontal="right" vertical="center"/>
      <protection locked="0"/>
    </xf>
    <xf numFmtId="177" fontId="14" fillId="6" borderId="9" xfId="0" applyNumberFormat="1" applyFont="1" applyFill="1" applyBorder="1" applyAlignment="1" applyProtection="1">
      <alignment horizontal="right" vertical="center"/>
      <protection locked="0"/>
    </xf>
    <xf numFmtId="177" fontId="14" fillId="6" borderId="23" xfId="0" applyNumberFormat="1" applyFont="1" applyFill="1" applyBorder="1" applyAlignment="1" applyProtection="1">
      <alignment horizontal="right" vertical="center"/>
      <protection locked="0"/>
    </xf>
    <xf numFmtId="178" fontId="14" fillId="6" borderId="121" xfId="0" applyNumberFormat="1" applyFont="1" applyFill="1" applyBorder="1" applyAlignment="1" applyProtection="1">
      <alignment horizontal="center" vertical="center"/>
      <protection locked="0"/>
    </xf>
    <xf numFmtId="178" fontId="14" fillId="6" borderId="111" xfId="0" applyNumberFormat="1" applyFont="1" applyFill="1" applyBorder="1" applyAlignment="1" applyProtection="1">
      <alignment horizontal="center" vertical="center" shrinkToFit="1"/>
      <protection locked="0"/>
    </xf>
    <xf numFmtId="0" fontId="14" fillId="0" borderId="18" xfId="0" applyFont="1" applyFill="1" applyBorder="1" applyAlignment="1">
      <alignment horizontal="center" vertical="center" textRotation="255"/>
    </xf>
    <xf numFmtId="0" fontId="14" fillId="0" borderId="26" xfId="0" applyFont="1" applyFill="1" applyBorder="1" applyAlignment="1">
      <alignment horizontal="center" vertical="center" textRotation="255"/>
    </xf>
    <xf numFmtId="0" fontId="14" fillId="0" borderId="29" xfId="0" applyFont="1" applyFill="1" applyBorder="1" applyAlignment="1">
      <alignment horizontal="center" vertical="center" textRotation="255"/>
    </xf>
    <xf numFmtId="0" fontId="21" fillId="0" borderId="12" xfId="0" applyFont="1" applyBorder="1" applyAlignment="1">
      <alignment horizontal="center" vertical="center" wrapText="1" shrinkToFit="1"/>
    </xf>
    <xf numFmtId="0" fontId="21" fillId="0" borderId="11" xfId="0" applyFont="1" applyBorder="1" applyAlignment="1">
      <alignment horizontal="center" vertical="center" wrapText="1" shrinkToFit="1"/>
    </xf>
    <xf numFmtId="0" fontId="21" fillId="0" borderId="13" xfId="0" applyFont="1" applyBorder="1" applyAlignment="1">
      <alignment horizontal="center" vertical="center" wrapText="1" shrinkToFit="1"/>
    </xf>
    <xf numFmtId="0" fontId="21" fillId="0" borderId="16" xfId="0" applyFont="1" applyBorder="1" applyAlignment="1">
      <alignment horizontal="center" vertical="center" wrapText="1" shrinkToFit="1"/>
    </xf>
    <xf numFmtId="0" fontId="21" fillId="0" borderId="0" xfId="0" applyFont="1" applyBorder="1" applyAlignment="1">
      <alignment horizontal="center" vertical="center" wrapText="1" shrinkToFit="1"/>
    </xf>
    <xf numFmtId="0" fontId="21" fillId="0" borderId="15" xfId="0" applyFont="1" applyBorder="1" applyAlignment="1">
      <alignment horizontal="center" vertical="center" wrapText="1" shrinkToFit="1"/>
    </xf>
    <xf numFmtId="0" fontId="21" fillId="0" borderId="14" xfId="0" applyFont="1" applyBorder="1" applyAlignment="1">
      <alignment horizontal="center" vertical="center" wrapText="1" shrinkToFit="1"/>
    </xf>
    <xf numFmtId="0" fontId="21" fillId="0" borderId="10" xfId="0" applyFont="1" applyBorder="1" applyAlignment="1">
      <alignment horizontal="center" vertical="center" wrapText="1" shrinkToFit="1"/>
    </xf>
    <xf numFmtId="0" fontId="21" fillId="0" borderId="17" xfId="0" applyFont="1" applyBorder="1" applyAlignment="1">
      <alignment horizontal="center" vertical="center" wrapText="1" shrinkToFit="1"/>
    </xf>
    <xf numFmtId="0" fontId="0" fillId="0" borderId="22" xfId="0" applyFont="1" applyBorder="1" applyAlignment="1">
      <alignment horizontal="center" vertical="center" textRotation="255"/>
    </xf>
    <xf numFmtId="0" fontId="0" fillId="0" borderId="17" xfId="0" applyFont="1" applyBorder="1" applyAlignment="1">
      <alignment horizontal="center" vertical="center" textRotation="255"/>
    </xf>
    <xf numFmtId="0" fontId="14" fillId="0" borderId="16" xfId="0" applyFont="1" applyBorder="1" applyAlignment="1">
      <alignment horizontal="center" vertical="center"/>
    </xf>
    <xf numFmtId="0" fontId="14" fillId="0" borderId="0" xfId="0" applyFont="1" applyAlignment="1">
      <alignment horizontal="center" vertical="center"/>
    </xf>
    <xf numFmtId="0" fontId="14" fillId="0" borderId="15" xfId="0" applyFont="1" applyBorder="1" applyAlignment="1">
      <alignment horizontal="center" vertical="center"/>
    </xf>
    <xf numFmtId="0" fontId="0" fillId="6" borderId="111" xfId="0" applyFill="1" applyBorder="1" applyAlignment="1" applyProtection="1">
      <alignment horizontal="center" vertical="center"/>
      <protection locked="0"/>
    </xf>
    <xf numFmtId="0" fontId="0" fillId="0" borderId="6" xfId="0" applyBorder="1" applyAlignment="1">
      <alignment horizontal="center" vertical="center" textRotation="255" shrinkToFit="1"/>
    </xf>
    <xf numFmtId="0" fontId="0" fillId="0" borderId="15" xfId="0" applyBorder="1" applyAlignment="1">
      <alignment horizontal="center" vertical="center" textRotation="255" shrinkToFit="1"/>
    </xf>
    <xf numFmtId="178" fontId="14" fillId="6" borderId="14" xfId="0" applyNumberFormat="1" applyFont="1" applyFill="1" applyBorder="1" applyAlignment="1" applyProtection="1">
      <alignment horizontal="right" vertical="center"/>
      <protection locked="0"/>
    </xf>
    <xf numFmtId="178" fontId="14" fillId="6" borderId="10" xfId="0" applyNumberFormat="1" applyFont="1" applyFill="1" applyBorder="1" applyAlignment="1" applyProtection="1">
      <alignment horizontal="right" vertical="center"/>
      <protection locked="0"/>
    </xf>
    <xf numFmtId="178" fontId="14" fillId="6" borderId="17" xfId="0" applyNumberFormat="1" applyFont="1" applyFill="1" applyBorder="1" applyAlignment="1" applyProtection="1">
      <alignment horizontal="right" vertical="center"/>
      <protection locked="0"/>
    </xf>
    <xf numFmtId="0" fontId="54" fillId="0" borderId="21" xfId="0" applyFont="1" applyBorder="1" applyAlignment="1">
      <alignment horizontal="center" vertical="center"/>
    </xf>
    <xf numFmtId="0" fontId="54" fillId="0" borderId="9" xfId="0" applyFont="1" applyBorder="1" applyAlignment="1">
      <alignment horizontal="center" vertical="center"/>
    </xf>
    <xf numFmtId="0" fontId="54" fillId="0" borderId="23" xfId="0" applyFont="1" applyBorder="1" applyAlignment="1">
      <alignment horizontal="center" vertical="center"/>
    </xf>
    <xf numFmtId="0" fontId="14" fillId="6" borderId="204" xfId="0" applyFont="1" applyFill="1" applyBorder="1" applyAlignment="1" applyProtection="1">
      <alignment horizontal="center" vertical="center"/>
      <protection locked="0"/>
    </xf>
    <xf numFmtId="178" fontId="14" fillId="10" borderId="135" xfId="0" applyNumberFormat="1" applyFont="1" applyFill="1" applyBorder="1" applyAlignment="1" quotePrefix="1">
      <alignment horizontal="center" vertical="center"/>
    </xf>
    <xf numFmtId="178" fontId="14" fillId="10" borderId="31" xfId="0" applyNumberFormat="1" applyFont="1" applyFill="1" applyBorder="1" applyAlignment="1">
      <alignment horizontal="center" vertical="center"/>
    </xf>
    <xf numFmtId="178" fontId="14" fillId="10" borderId="69" xfId="0" applyNumberFormat="1" applyFont="1" applyFill="1" applyBorder="1" applyAlignment="1">
      <alignment horizontal="center" vertical="center"/>
    </xf>
    <xf numFmtId="178" fontId="14" fillId="6" borderId="18" xfId="0" applyNumberFormat="1" applyFont="1" applyFill="1" applyBorder="1" applyAlignment="1" applyProtection="1">
      <alignment horizontal="center" vertical="center"/>
      <protection locked="0"/>
    </xf>
    <xf numFmtId="178" fontId="14" fillId="6" borderId="29" xfId="0" applyNumberFormat="1" applyFont="1" applyFill="1" applyBorder="1" applyAlignment="1" applyProtection="1">
      <alignment horizontal="center" vertical="center"/>
      <protection locked="0"/>
    </xf>
    <xf numFmtId="178" fontId="14" fillId="0" borderId="12" xfId="0" applyNumberFormat="1" applyFont="1" applyFill="1" applyBorder="1" applyAlignment="1">
      <alignment horizontal="center" vertical="center" wrapText="1"/>
    </xf>
    <xf numFmtId="178" fontId="14" fillId="0" borderId="11" xfId="0" applyNumberFormat="1" applyFont="1" applyFill="1" applyBorder="1" applyAlignment="1">
      <alignment horizontal="center" vertical="center"/>
    </xf>
    <xf numFmtId="178" fontId="14" fillId="0" borderId="13" xfId="0" applyNumberFormat="1" applyFont="1" applyFill="1" applyBorder="1" applyAlignment="1">
      <alignment horizontal="center" vertical="center"/>
    </xf>
    <xf numFmtId="178" fontId="14" fillId="0" borderId="16" xfId="0" applyNumberFormat="1" applyFont="1" applyFill="1" applyBorder="1" applyAlignment="1">
      <alignment horizontal="center" vertical="center"/>
    </xf>
    <xf numFmtId="178" fontId="14" fillId="0" borderId="15" xfId="0" applyNumberFormat="1" applyFont="1" applyFill="1" applyBorder="1" applyAlignment="1">
      <alignment horizontal="center" vertical="center"/>
    </xf>
    <xf numFmtId="178" fontId="14" fillId="0" borderId="14" xfId="0" applyNumberFormat="1" applyFont="1" applyFill="1" applyBorder="1" applyAlignment="1">
      <alignment horizontal="center" vertical="center"/>
    </xf>
    <xf numFmtId="178" fontId="14" fillId="0" borderId="10" xfId="0" applyNumberFormat="1" applyFont="1" applyFill="1" applyBorder="1" applyAlignment="1">
      <alignment horizontal="center" vertical="center"/>
    </xf>
    <xf numFmtId="178" fontId="14" fillId="0" borderId="17" xfId="0" applyNumberFormat="1" applyFont="1" applyFill="1" applyBorder="1" applyAlignment="1">
      <alignment horizontal="center" vertical="center"/>
    </xf>
    <xf numFmtId="0" fontId="14" fillId="10" borderId="135" xfId="0" applyFont="1"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0" fillId="0" borderId="17" xfId="0" applyFill="1" applyBorder="1" applyAlignment="1">
      <alignment horizontal="center" vertical="center"/>
    </xf>
    <xf numFmtId="177" fontId="14" fillId="6" borderId="18" xfId="0" applyNumberFormat="1" applyFont="1" applyFill="1" applyBorder="1" applyAlignment="1" applyProtection="1">
      <alignment horizontal="center" vertical="center"/>
      <protection locked="0"/>
    </xf>
    <xf numFmtId="177" fontId="14" fillId="6" borderId="29" xfId="0" applyNumberFormat="1" applyFont="1" applyFill="1" applyBorder="1" applyAlignment="1" applyProtection="1">
      <alignment horizontal="center" vertical="center"/>
      <protection locked="0"/>
    </xf>
    <xf numFmtId="176" fontId="14" fillId="0" borderId="12" xfId="0" applyNumberFormat="1" applyFont="1" applyFill="1" applyBorder="1" applyAlignment="1">
      <alignment horizontal="center" vertical="center"/>
    </xf>
    <xf numFmtId="176" fontId="14" fillId="0" borderId="11" xfId="0" applyNumberFormat="1" applyFont="1" applyFill="1" applyBorder="1" applyAlignment="1">
      <alignment horizontal="center" vertical="center"/>
    </xf>
    <xf numFmtId="176" fontId="14" fillId="0" borderId="13" xfId="0" applyNumberFormat="1" applyFont="1" applyFill="1" applyBorder="1" applyAlignment="1">
      <alignment horizontal="center" vertical="center"/>
    </xf>
    <xf numFmtId="176" fontId="14" fillId="0" borderId="14" xfId="0" applyNumberFormat="1" applyFont="1" applyFill="1" applyBorder="1" applyAlignment="1">
      <alignment horizontal="center" vertical="center"/>
    </xf>
    <xf numFmtId="176" fontId="14" fillId="0" borderId="10" xfId="0" applyNumberFormat="1" applyFont="1" applyFill="1" applyBorder="1" applyAlignment="1">
      <alignment horizontal="center" vertical="center"/>
    </xf>
    <xf numFmtId="176" fontId="14" fillId="0" borderId="17" xfId="0" applyNumberFormat="1" applyFont="1" applyFill="1" applyBorder="1" applyAlignment="1">
      <alignment horizontal="center" vertical="center"/>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7"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29" fillId="0" borderId="1" xfId="0" applyFont="1" applyFill="1" applyBorder="1" applyAlignment="1">
      <alignment horizontal="center" vertical="center"/>
    </xf>
    <xf numFmtId="0" fontId="27" fillId="0" borderId="0" xfId="0" applyFont="1" applyBorder="1" applyAlignment="1">
      <alignment horizontal="center" vertical="center"/>
    </xf>
    <xf numFmtId="0" fontId="14" fillId="0" borderId="13" xfId="0" applyFont="1" applyBorder="1" applyAlignment="1">
      <alignment horizontal="center" vertical="distributed" textRotation="255"/>
    </xf>
    <xf numFmtId="0" fontId="0" fillId="0" borderId="26" xfId="0" applyBorder="1" applyAlignment="1">
      <alignment horizontal="center" vertical="distributed" textRotation="255"/>
    </xf>
    <xf numFmtId="0" fontId="14"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5" xfId="0" applyFont="1" applyFill="1" applyBorder="1" applyAlignment="1">
      <alignment horizontal="center" vertical="center"/>
    </xf>
    <xf numFmtId="0" fontId="21" fillId="0" borderId="12"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180" fontId="14" fillId="13" borderId="21" xfId="0" applyNumberFormat="1" applyFont="1" applyFill="1" applyBorder="1" applyAlignment="1" applyProtection="1">
      <alignment horizontal="center" vertical="center"/>
      <protection locked="0"/>
    </xf>
    <xf numFmtId="180" fontId="14" fillId="13" borderId="9" xfId="0" applyNumberFormat="1" applyFont="1" applyFill="1" applyBorder="1" applyAlignment="1" applyProtection="1">
      <alignment horizontal="center" vertical="center"/>
      <protection locked="0"/>
    </xf>
    <xf numFmtId="180" fontId="14" fillId="13" borderId="23" xfId="0" applyNumberFormat="1" applyFont="1" applyFill="1" applyBorder="1" applyAlignment="1" applyProtection="1">
      <alignment horizontal="center" vertical="center"/>
      <protection locked="0"/>
    </xf>
    <xf numFmtId="178" fontId="14" fillId="0" borderId="21" xfId="0" applyNumberFormat="1" applyFont="1" applyBorder="1" applyAlignment="1">
      <alignment horizontal="center" vertical="center"/>
    </xf>
    <xf numFmtId="178" fontId="14" fillId="0" borderId="9" xfId="0" applyNumberFormat="1" applyFont="1" applyBorder="1" applyAlignment="1">
      <alignment horizontal="center" vertical="center"/>
    </xf>
    <xf numFmtId="178" fontId="14" fillId="0" borderId="23" xfId="0" applyNumberFormat="1" applyFont="1" applyBorder="1" applyAlignment="1">
      <alignment horizontal="center" vertical="center"/>
    </xf>
    <xf numFmtId="177" fontId="14" fillId="13" borderId="21" xfId="0" applyNumberFormat="1" applyFont="1" applyFill="1" applyBorder="1" applyAlignment="1" applyProtection="1">
      <alignment horizontal="center" vertical="center"/>
      <protection locked="0"/>
    </xf>
    <xf numFmtId="177" fontId="14" fillId="13" borderId="9" xfId="0" applyNumberFormat="1" applyFont="1" applyFill="1" applyBorder="1" applyAlignment="1" applyProtection="1">
      <alignment horizontal="center" vertical="center"/>
      <protection locked="0"/>
    </xf>
    <xf numFmtId="177" fontId="14" fillId="13" borderId="23" xfId="0" applyNumberFormat="1" applyFont="1" applyFill="1" applyBorder="1" applyAlignment="1" applyProtection="1">
      <alignment horizontal="center" vertical="center"/>
      <protection locked="0"/>
    </xf>
    <xf numFmtId="0" fontId="14" fillId="0" borderId="13" xfId="0" applyFont="1" applyBorder="1" applyAlignment="1">
      <alignment horizontal="center" vertical="center" shrinkToFit="1"/>
    </xf>
    <xf numFmtId="0" fontId="14" fillId="13" borderId="111" xfId="0" applyFont="1" applyFill="1" applyBorder="1" applyAlignment="1" applyProtection="1">
      <alignment horizontal="center" vertical="center"/>
      <protection locked="0"/>
    </xf>
    <xf numFmtId="0" fontId="14" fillId="0" borderId="21" xfId="0" applyFont="1" applyBorder="1" applyAlignment="1">
      <alignment horizontal="distributed" vertical="center"/>
    </xf>
    <xf numFmtId="0" fontId="14" fillId="0" borderId="9" xfId="0" applyFont="1" applyBorder="1" applyAlignment="1">
      <alignment horizontal="distributed" vertical="center"/>
    </xf>
    <xf numFmtId="0" fontId="14" fillId="0" borderId="23" xfId="0" applyFont="1" applyBorder="1" applyAlignment="1">
      <alignment horizontal="distributed" vertical="center"/>
    </xf>
    <xf numFmtId="177" fontId="14" fillId="13" borderId="21" xfId="0" applyNumberFormat="1" applyFont="1" applyFill="1" applyBorder="1" applyAlignment="1" applyProtection="1">
      <alignment horizontal="right" vertical="center"/>
      <protection locked="0"/>
    </xf>
    <xf numFmtId="177" fontId="14" fillId="13" borderId="9" xfId="0" applyNumberFormat="1" applyFont="1" applyFill="1" applyBorder="1" applyAlignment="1" applyProtection="1">
      <alignment horizontal="right" vertical="center"/>
      <protection locked="0"/>
    </xf>
    <xf numFmtId="177" fontId="14" fillId="13" borderId="23" xfId="0" applyNumberFormat="1" applyFont="1" applyFill="1" applyBorder="1" applyAlignment="1" applyProtection="1">
      <alignment horizontal="right" vertical="center"/>
      <protection locked="0"/>
    </xf>
    <xf numFmtId="0" fontId="14" fillId="0" borderId="12" xfId="0" applyFont="1" applyBorder="1" applyAlignment="1">
      <alignment horizontal="center" vertical="center" textRotation="255"/>
    </xf>
    <xf numFmtId="0" fontId="14" fillId="0" borderId="13" xfId="0" applyFont="1" applyBorder="1" applyAlignment="1">
      <alignment horizontal="center" vertical="center" textRotation="255"/>
    </xf>
    <xf numFmtId="0" fontId="14" fillId="0" borderId="16" xfId="0" applyFont="1" applyBorder="1" applyAlignment="1">
      <alignment horizontal="center" vertical="center" textRotation="255"/>
    </xf>
    <xf numFmtId="0" fontId="14" fillId="0" borderId="15" xfId="0" applyFont="1" applyBorder="1" applyAlignment="1">
      <alignment horizontal="center" vertical="center" textRotation="255"/>
    </xf>
    <xf numFmtId="0" fontId="14" fillId="0" borderId="14" xfId="0" applyFont="1" applyBorder="1" applyAlignment="1">
      <alignment horizontal="center" vertical="center" textRotation="255"/>
    </xf>
    <xf numFmtId="0" fontId="14" fillId="0" borderId="17" xfId="0" applyFont="1" applyBorder="1" applyAlignment="1">
      <alignment horizontal="center" vertical="center" textRotation="255"/>
    </xf>
    <xf numFmtId="0" fontId="14" fillId="0" borderId="21" xfId="0" applyFont="1" applyBorder="1" applyAlignment="1">
      <alignment horizontal="distributed" vertical="center"/>
    </xf>
    <xf numFmtId="0" fontId="14" fillId="0" borderId="9" xfId="0" applyFont="1" applyBorder="1" applyAlignment="1">
      <alignment horizontal="distributed" vertical="center"/>
    </xf>
    <xf numFmtId="0" fontId="14" fillId="0" borderId="23" xfId="0" applyFont="1" applyBorder="1" applyAlignment="1">
      <alignment horizontal="distributed" vertical="center"/>
    </xf>
    <xf numFmtId="0" fontId="14" fillId="0" borderId="14" xfId="0" applyFont="1" applyBorder="1" applyAlignment="1">
      <alignment horizontal="distributed" vertical="center"/>
    </xf>
    <xf numFmtId="0" fontId="14" fillId="0" borderId="10" xfId="0" applyFont="1" applyBorder="1" applyAlignment="1">
      <alignment horizontal="distributed" vertical="center"/>
    </xf>
    <xf numFmtId="0" fontId="14" fillId="0" borderId="17" xfId="0" applyFont="1" applyBorder="1" applyAlignment="1">
      <alignment horizontal="distributed" vertical="center"/>
    </xf>
    <xf numFmtId="0" fontId="0" fillId="0" borderId="9" xfId="0" applyBorder="1" applyAlignment="1">
      <alignment horizontal="center" vertical="center" shrinkToFit="1"/>
    </xf>
    <xf numFmtId="0" fontId="0" fillId="0" borderId="23" xfId="0" applyBorder="1" applyAlignment="1">
      <alignment horizontal="center" vertical="center" shrinkToFit="1"/>
    </xf>
    <xf numFmtId="0" fontId="0" fillId="0" borderId="9"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9" xfId="0" applyBorder="1" applyAlignment="1">
      <alignment horizontal="center" vertical="center"/>
    </xf>
    <xf numFmtId="0" fontId="0" fillId="0" borderId="23" xfId="0" applyBorder="1" applyAlignment="1">
      <alignment horizontal="center" vertical="center"/>
    </xf>
    <xf numFmtId="0" fontId="14" fillId="0" borderId="0" xfId="0" applyFont="1" applyBorder="1" applyAlignment="1">
      <alignment horizontal="right" vertical="top"/>
    </xf>
    <xf numFmtId="0" fontId="0" fillId="0" borderId="11" xfId="0" applyBorder="1" applyAlignment="1">
      <alignment horizontal="right" vertical="top"/>
    </xf>
    <xf numFmtId="0" fontId="0" fillId="0" borderId="13" xfId="0" applyBorder="1" applyAlignment="1">
      <alignment horizontal="right" vertical="top"/>
    </xf>
    <xf numFmtId="176" fontId="14" fillId="13" borderId="9" xfId="0" applyNumberFormat="1" applyFont="1" applyFill="1" applyBorder="1" applyAlignment="1" applyProtection="1">
      <alignment horizontal="center" vertical="center"/>
      <protection locked="0"/>
    </xf>
    <xf numFmtId="176" fontId="14" fillId="13" borderId="23" xfId="0" applyNumberFormat="1" applyFont="1" applyFill="1" applyBorder="1" applyAlignment="1" applyProtection="1">
      <alignment horizontal="center" vertical="center"/>
      <protection locked="0"/>
    </xf>
    <xf numFmtId="0" fontId="0" fillId="14" borderId="9" xfId="0" applyFill="1" applyBorder="1" applyAlignment="1">
      <alignment horizontal="center" vertical="center" shrinkToFit="1"/>
    </xf>
    <xf numFmtId="0" fontId="0" fillId="14" borderId="23" xfId="0" applyFill="1" applyBorder="1" applyAlignment="1">
      <alignment horizontal="center" vertical="center" shrinkToFit="1"/>
    </xf>
    <xf numFmtId="180" fontId="14" fillId="0" borderId="21" xfId="0" applyNumberFormat="1" applyFont="1" applyFill="1" applyBorder="1" applyAlignment="1">
      <alignment horizontal="center" vertical="center"/>
    </xf>
    <xf numFmtId="180" fontId="14" fillId="0" borderId="9" xfId="0" applyNumberFormat="1" applyFont="1" applyFill="1" applyBorder="1" applyAlignment="1">
      <alignment horizontal="center" vertical="center"/>
    </xf>
    <xf numFmtId="180" fontId="14" fillId="0" borderId="23" xfId="0" applyNumberFormat="1" applyFont="1" applyFill="1" applyBorder="1" applyAlignment="1">
      <alignment horizontal="center" vertical="center"/>
    </xf>
    <xf numFmtId="0" fontId="14" fillId="0" borderId="154" xfId="0" applyFont="1" applyFill="1" applyBorder="1" applyAlignment="1">
      <alignment horizontal="center" vertical="center"/>
    </xf>
    <xf numFmtId="0" fontId="14" fillId="0" borderId="153" xfId="0" applyFont="1" applyFill="1" applyBorder="1" applyAlignment="1">
      <alignment horizontal="center" vertical="center"/>
    </xf>
    <xf numFmtId="0" fontId="14" fillId="0" borderId="152" xfId="0" applyFont="1" applyFill="1" applyBorder="1" applyAlignment="1">
      <alignment horizontal="center" vertical="center"/>
    </xf>
    <xf numFmtId="0" fontId="0" fillId="0" borderId="15" xfId="0" applyBorder="1" applyAlignment="1">
      <alignment horizontal="center" vertical="center"/>
    </xf>
    <xf numFmtId="182" fontId="14" fillId="13" borderId="21" xfId="0" applyNumberFormat="1" applyFont="1" applyFill="1" applyBorder="1" applyAlignment="1" applyProtection="1">
      <alignment horizontal="center" vertical="center"/>
      <protection locked="0"/>
    </xf>
    <xf numFmtId="182" fontId="14" fillId="13" borderId="9" xfId="0" applyNumberFormat="1" applyFont="1" applyFill="1" applyBorder="1" applyAlignment="1" applyProtection="1">
      <alignment horizontal="center" vertical="center"/>
      <protection locked="0"/>
    </xf>
    <xf numFmtId="182" fontId="14" fillId="13" borderId="23" xfId="0" applyNumberFormat="1" applyFont="1" applyFill="1" applyBorder="1" applyAlignment="1" applyProtection="1">
      <alignment horizontal="center" vertical="center"/>
      <protection locked="0"/>
    </xf>
    <xf numFmtId="0" fontId="14" fillId="0" borderId="12" xfId="0" applyFont="1" applyBorder="1" applyAlignment="1">
      <alignment horizontal="center" vertical="center" textRotation="255" shrinkToFit="1"/>
    </xf>
    <xf numFmtId="0" fontId="14" fillId="0" borderId="13" xfId="0" applyFont="1" applyBorder="1" applyAlignment="1">
      <alignment horizontal="center" vertical="center" textRotation="255" shrinkToFit="1"/>
    </xf>
    <xf numFmtId="0" fontId="14" fillId="0" borderId="16" xfId="0" applyFont="1" applyBorder="1" applyAlignment="1">
      <alignment horizontal="center" vertical="center" textRotation="255" shrinkToFit="1"/>
    </xf>
    <xf numFmtId="0" fontId="14" fillId="0" borderId="15" xfId="0" applyFont="1" applyBorder="1" applyAlignment="1">
      <alignment horizontal="center" vertical="center" textRotation="255" shrinkToFit="1"/>
    </xf>
    <xf numFmtId="0" fontId="14" fillId="0" borderId="14" xfId="0" applyFont="1" applyBorder="1" applyAlignment="1">
      <alignment horizontal="center" vertical="center" textRotation="255" shrinkToFit="1"/>
    </xf>
    <xf numFmtId="0" fontId="14" fillId="0" borderId="17" xfId="0" applyFont="1" applyBorder="1" applyAlignment="1">
      <alignment horizontal="center" vertical="center" textRotation="255" shrinkToFit="1"/>
    </xf>
    <xf numFmtId="0" fontId="14" fillId="0" borderId="0" xfId="0" applyFont="1" applyBorder="1" applyAlignment="1">
      <alignment horizontal="center" vertical="center" textRotation="90"/>
    </xf>
    <xf numFmtId="178" fontId="14" fillId="0" borderId="205" xfId="0" applyNumberFormat="1" applyFont="1" applyFill="1" applyBorder="1" applyAlignment="1">
      <alignment horizontal="center" vertical="center"/>
    </xf>
    <xf numFmtId="0" fontId="0" fillId="0" borderId="16" xfId="0" applyBorder="1" applyAlignment="1">
      <alignment horizontal="center" vertical="center" textRotation="255"/>
    </xf>
    <xf numFmtId="178" fontId="14" fillId="13" borderId="111" xfId="0" applyNumberFormat="1" applyFont="1" applyFill="1" applyBorder="1" applyAlignment="1" applyProtection="1">
      <alignment horizontal="center" vertical="center"/>
      <protection locked="0"/>
    </xf>
    <xf numFmtId="0" fontId="14" fillId="10" borderId="31" xfId="0" applyFont="1" applyFill="1" applyBorder="1" applyAlignment="1" quotePrefix="1">
      <alignment horizontal="center" vertical="center"/>
    </xf>
    <xf numFmtId="178" fontId="14" fillId="13" borderId="21" xfId="0" applyNumberFormat="1" applyFont="1" applyFill="1" applyBorder="1" applyAlignment="1" applyProtection="1">
      <alignment horizontal="center" vertical="center" shrinkToFit="1"/>
      <protection locked="0"/>
    </xf>
    <xf numFmtId="178" fontId="14" fillId="13" borderId="9" xfId="0" applyNumberFormat="1" applyFont="1" applyFill="1" applyBorder="1" applyAlignment="1" applyProtection="1">
      <alignment horizontal="center" vertical="center" shrinkToFit="1"/>
      <protection locked="0"/>
    </xf>
    <xf numFmtId="178" fontId="14" fillId="13" borderId="23" xfId="0" applyNumberFormat="1" applyFont="1" applyFill="1" applyBorder="1" applyAlignment="1" applyProtection="1">
      <alignment horizontal="center" vertical="center" shrinkToFit="1"/>
      <protection locked="0"/>
    </xf>
    <xf numFmtId="176" fontId="14" fillId="13" borderId="21" xfId="0" applyNumberFormat="1" applyFont="1" applyFill="1" applyBorder="1" applyAlignment="1" applyProtection="1">
      <alignment horizontal="center" vertical="center"/>
      <protection locked="0"/>
    </xf>
    <xf numFmtId="0" fontId="0" fillId="0" borderId="6" xfId="0" applyFont="1" applyBorder="1" applyAlignment="1">
      <alignment horizontal="center" vertical="distributed" textRotation="255"/>
    </xf>
    <xf numFmtId="0" fontId="0" fillId="0" borderId="0" xfId="0" applyFont="1" applyBorder="1" applyAlignment="1">
      <alignment horizontal="center" vertical="distributed" textRotation="255"/>
    </xf>
    <xf numFmtId="0" fontId="29" fillId="0" borderId="1" xfId="0" applyFont="1" applyBorder="1" applyAlignment="1">
      <alignment horizontal="center" vertical="center"/>
    </xf>
    <xf numFmtId="0" fontId="14" fillId="13" borderId="121" xfId="0" applyFont="1" applyFill="1" applyBorder="1" applyAlignment="1" applyProtection="1">
      <alignment horizontal="center" vertical="center"/>
      <protection locked="0"/>
    </xf>
    <xf numFmtId="178" fontId="14" fillId="0" borderId="11" xfId="0" applyNumberFormat="1" applyFont="1" applyFill="1" applyBorder="1" applyAlignment="1">
      <alignment horizontal="center" vertical="center" wrapText="1"/>
    </xf>
    <xf numFmtId="178" fontId="14" fillId="0" borderId="13" xfId="0" applyNumberFormat="1" applyFont="1" applyFill="1" applyBorder="1" applyAlignment="1">
      <alignment horizontal="center" vertical="center" wrapText="1"/>
    </xf>
    <xf numFmtId="178" fontId="14" fillId="0" borderId="16" xfId="0" applyNumberFormat="1" applyFont="1" applyFill="1" applyBorder="1" applyAlignment="1">
      <alignment horizontal="center" vertical="center" wrapText="1"/>
    </xf>
    <xf numFmtId="178" fontId="14" fillId="0" borderId="0" xfId="0" applyNumberFormat="1" applyFont="1" applyFill="1" applyBorder="1" applyAlignment="1">
      <alignment horizontal="center" vertical="center" wrapText="1"/>
    </xf>
    <xf numFmtId="178" fontId="14" fillId="0" borderId="15" xfId="0" applyNumberFormat="1" applyFont="1" applyFill="1" applyBorder="1" applyAlignment="1">
      <alignment horizontal="center" vertical="center" wrapText="1"/>
    </xf>
    <xf numFmtId="178" fontId="14" fillId="0" borderId="14" xfId="0" applyNumberFormat="1" applyFont="1" applyFill="1" applyBorder="1" applyAlignment="1">
      <alignment horizontal="center" vertical="center" wrapText="1"/>
    </xf>
    <xf numFmtId="178" fontId="14" fillId="0" borderId="10" xfId="0" applyNumberFormat="1" applyFont="1" applyFill="1" applyBorder="1" applyAlignment="1">
      <alignment horizontal="center" vertical="center" wrapText="1"/>
    </xf>
    <xf numFmtId="178" fontId="14" fillId="0" borderId="17" xfId="0" applyNumberFormat="1" applyFont="1" applyFill="1" applyBorder="1" applyAlignment="1">
      <alignment horizontal="center" vertical="center" wrapText="1"/>
    </xf>
    <xf numFmtId="0" fontId="9" fillId="0" borderId="128" xfId="0" applyFont="1" applyBorder="1" applyAlignment="1">
      <alignment horizontal="center" vertical="center"/>
    </xf>
    <xf numFmtId="0" fontId="9" fillId="0" borderId="30" xfId="0" applyFont="1" applyBorder="1" applyAlignment="1">
      <alignment horizontal="center" vertical="center"/>
    </xf>
    <xf numFmtId="0" fontId="9" fillId="0" borderId="134" xfId="0" applyFont="1" applyBorder="1" applyAlignment="1">
      <alignment horizontal="center" vertical="center"/>
    </xf>
    <xf numFmtId="0" fontId="9" fillId="0" borderId="120" xfId="0" applyFont="1" applyBorder="1" applyAlignment="1">
      <alignment horizontal="center" vertical="center"/>
    </xf>
    <xf numFmtId="177" fontId="14" fillId="0" borderId="111" xfId="0" applyNumberFormat="1" applyFont="1" applyFill="1" applyBorder="1" applyAlignment="1">
      <alignment horizontal="center" vertical="center"/>
    </xf>
    <xf numFmtId="177" fontId="14" fillId="0" borderId="121" xfId="0" applyNumberFormat="1" applyFont="1" applyFill="1" applyBorder="1" applyAlignment="1">
      <alignment horizontal="center" vertical="center"/>
    </xf>
    <xf numFmtId="0" fontId="21" fillId="0" borderId="21"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23" xfId="0" applyFont="1" applyBorder="1" applyAlignment="1">
      <alignment horizontal="center" vertical="center" wrapText="1"/>
    </xf>
    <xf numFmtId="0" fontId="14" fillId="13" borderId="154" xfId="0" applyFont="1" applyFill="1" applyBorder="1" applyAlignment="1" applyProtection="1">
      <alignment horizontal="center" vertical="center"/>
      <protection locked="0"/>
    </xf>
    <xf numFmtId="0" fontId="14" fillId="13" borderId="153" xfId="0" applyFont="1" applyFill="1" applyBorder="1" applyAlignment="1" applyProtection="1">
      <alignment horizontal="center" vertical="center"/>
      <protection locked="0"/>
    </xf>
    <xf numFmtId="0" fontId="14" fillId="13" borderId="170" xfId="0" applyFont="1" applyFill="1" applyBorder="1" applyAlignment="1" applyProtection="1">
      <alignment horizontal="center" vertical="center"/>
      <protection locked="0"/>
    </xf>
    <xf numFmtId="0" fontId="14" fillId="0" borderId="74" xfId="0" applyFont="1" applyBorder="1" applyAlignment="1">
      <alignment horizontal="center" vertical="center"/>
    </xf>
    <xf numFmtId="0" fontId="14" fillId="0" borderId="73"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70" xfId="0" applyFont="1" applyFill="1" applyBorder="1" applyAlignment="1">
      <alignment horizontal="center" vertical="center"/>
    </xf>
    <xf numFmtId="176" fontId="14" fillId="0" borderId="21" xfId="0" applyNumberFormat="1" applyFont="1" applyBorder="1" applyAlignment="1">
      <alignment horizontal="center" vertical="center"/>
    </xf>
    <xf numFmtId="176" fontId="14" fillId="0" borderId="9" xfId="0" applyNumberFormat="1" applyFont="1" applyBorder="1" applyAlignment="1">
      <alignment horizontal="center" vertical="center"/>
    </xf>
    <xf numFmtId="0" fontId="14" fillId="6" borderId="73" xfId="0" applyFont="1" applyFill="1" applyBorder="1" applyAlignment="1" applyProtection="1">
      <alignment horizontal="center" vertical="center"/>
      <protection locked="0"/>
    </xf>
    <xf numFmtId="0" fontId="14" fillId="6" borderId="67" xfId="0" applyFont="1" applyFill="1" applyBorder="1" applyAlignment="1" applyProtection="1">
      <alignment horizontal="center" vertical="center"/>
      <protection locked="0"/>
    </xf>
    <xf numFmtId="0" fontId="14" fillId="6" borderId="70" xfId="0" applyFont="1" applyFill="1" applyBorder="1" applyAlignment="1" applyProtection="1">
      <alignment horizontal="center" vertical="center"/>
      <protection locked="0"/>
    </xf>
    <xf numFmtId="177" fontId="14" fillId="0" borderId="12" xfId="0" applyNumberFormat="1" applyFont="1" applyFill="1" applyBorder="1" applyAlignment="1">
      <alignment horizontal="center" vertical="center"/>
    </xf>
    <xf numFmtId="177" fontId="14" fillId="0" borderId="11" xfId="0" applyNumberFormat="1" applyFont="1" applyFill="1" applyBorder="1" applyAlignment="1">
      <alignment horizontal="center" vertical="center"/>
    </xf>
    <xf numFmtId="0" fontId="14" fillId="10" borderId="18" xfId="0" applyFont="1" applyFill="1" applyBorder="1" applyAlignment="1">
      <alignment horizontal="center" vertical="center"/>
    </xf>
    <xf numFmtId="0" fontId="14" fillId="10" borderId="29" xfId="0" applyFont="1" applyFill="1" applyBorder="1" applyAlignment="1">
      <alignment horizontal="center" vertical="center"/>
    </xf>
    <xf numFmtId="176" fontId="14" fillId="0" borderId="111" xfId="0" applyNumberFormat="1" applyFont="1" applyBorder="1" applyAlignment="1">
      <alignment horizontal="center" vertical="center"/>
    </xf>
    <xf numFmtId="176" fontId="14" fillId="0" borderId="23" xfId="0" applyNumberFormat="1" applyFont="1" applyBorder="1" applyAlignment="1">
      <alignment horizontal="center" vertical="center"/>
    </xf>
    <xf numFmtId="178" fontId="14" fillId="13" borderId="198" xfId="0" applyNumberFormat="1" applyFont="1" applyFill="1" applyBorder="1" applyAlignment="1" applyProtection="1">
      <alignment horizontal="center" vertical="center"/>
      <protection locked="0"/>
    </xf>
    <xf numFmtId="178" fontId="14" fillId="13" borderId="197" xfId="0" applyNumberFormat="1" applyFont="1" applyFill="1" applyBorder="1" applyAlignment="1" applyProtection="1">
      <alignment horizontal="center" vertical="center"/>
      <protection locked="0"/>
    </xf>
    <xf numFmtId="178" fontId="14" fillId="13" borderId="201" xfId="0" applyNumberFormat="1" applyFont="1" applyFill="1" applyBorder="1" applyAlignment="1" applyProtection="1">
      <alignment horizontal="center" vertical="center"/>
      <protection locked="0"/>
    </xf>
    <xf numFmtId="176" fontId="14" fillId="13" borderId="92" xfId="0" applyNumberFormat="1" applyFont="1" applyFill="1" applyBorder="1" applyAlignment="1">
      <alignment horizontal="center" textRotation="90"/>
    </xf>
    <xf numFmtId="176" fontId="14" fillId="13" borderId="118" xfId="0" applyNumberFormat="1" applyFont="1" applyFill="1" applyBorder="1" applyAlignment="1">
      <alignment horizontal="center" textRotation="90"/>
    </xf>
    <xf numFmtId="0" fontId="14" fillId="0" borderId="0" xfId="0" applyFont="1" applyAlignment="1">
      <alignment horizontal="center" vertical="center" textRotation="90"/>
    </xf>
    <xf numFmtId="0" fontId="0" fillId="0" borderId="1" xfId="0" applyBorder="1" applyAlignment="1">
      <alignment horizontal="center" vertical="center" textRotation="90"/>
    </xf>
    <xf numFmtId="0" fontId="14" fillId="13" borderId="190" xfId="0" applyFont="1" applyFill="1" applyBorder="1" applyAlignment="1" applyProtection="1">
      <alignment horizontal="center" vertical="center" textRotation="90"/>
      <protection locked="0"/>
    </xf>
    <xf numFmtId="0" fontId="14" fillId="13" borderId="74" xfId="0" applyFont="1" applyFill="1" applyBorder="1" applyAlignment="1" applyProtection="1">
      <alignment horizontal="center" vertical="center" textRotation="90"/>
      <protection locked="0"/>
    </xf>
    <xf numFmtId="0" fontId="14" fillId="13" borderId="148" xfId="0" applyFont="1" applyFill="1" applyBorder="1" applyAlignment="1" applyProtection="1">
      <alignment horizontal="center" vertical="center" textRotation="90"/>
      <protection locked="0"/>
    </xf>
    <xf numFmtId="0" fontId="14" fillId="13" borderId="0" xfId="0" applyFont="1" applyFill="1" applyBorder="1" applyAlignment="1" applyProtection="1">
      <alignment horizontal="center" vertical="center"/>
      <protection locked="0"/>
    </xf>
    <xf numFmtId="0" fontId="14" fillId="13" borderId="2" xfId="0" applyFont="1" applyFill="1" applyBorder="1" applyAlignment="1" applyProtection="1">
      <alignment horizontal="center" vertical="center"/>
      <protection locked="0"/>
    </xf>
    <xf numFmtId="0" fontId="14" fillId="13" borderId="141" xfId="0" applyFont="1" applyFill="1" applyBorder="1" applyAlignment="1" applyProtection="1">
      <alignment horizontal="center" vertical="center"/>
      <protection locked="0"/>
    </xf>
    <xf numFmtId="176" fontId="14" fillId="13" borderId="92" xfId="0" applyNumberFormat="1" applyFont="1" applyFill="1" applyBorder="1" applyAlignment="1" applyProtection="1">
      <alignment horizontal="center" textRotation="90"/>
      <protection locked="0"/>
    </xf>
    <xf numFmtId="176" fontId="14" fillId="13" borderId="118" xfId="0" applyNumberFormat="1" applyFont="1" applyFill="1" applyBorder="1" applyAlignment="1" applyProtection="1">
      <alignment horizontal="center" textRotation="90"/>
      <protection locked="0"/>
    </xf>
    <xf numFmtId="176" fontId="14" fillId="13" borderId="206" xfId="0" applyNumberFormat="1" applyFont="1" applyFill="1" applyBorder="1" applyAlignment="1" applyProtection="1">
      <alignment horizontal="center" textRotation="90"/>
      <protection locked="0"/>
    </xf>
    <xf numFmtId="178" fontId="14" fillId="13" borderId="200" xfId="0" applyNumberFormat="1" applyFont="1" applyFill="1" applyBorder="1" applyAlignment="1" applyProtection="1">
      <alignment horizontal="center" vertical="center"/>
      <protection locked="0"/>
    </xf>
    <xf numFmtId="0" fontId="14" fillId="0" borderId="0"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0" xfId="0" applyFont="1" applyFill="1" applyBorder="1" applyAlignment="1">
      <alignment horizontal="center" vertical="top" textRotation="90"/>
    </xf>
    <xf numFmtId="0" fontId="0" fillId="0" borderId="0" xfId="0" applyFill="1" applyAlignment="1">
      <alignment horizontal="center" vertical="top" textRotation="90"/>
    </xf>
    <xf numFmtId="0" fontId="0" fillId="0" borderId="0" xfId="0" applyFill="1" applyBorder="1" applyAlignment="1">
      <alignment horizontal="center" vertical="top" textRotation="90"/>
    </xf>
    <xf numFmtId="0" fontId="14" fillId="0" borderId="202" xfId="0" applyFont="1" applyBorder="1" applyAlignment="1">
      <alignment horizontal="center" vertical="center"/>
    </xf>
    <xf numFmtId="0" fontId="14" fillId="0" borderId="46" xfId="0" applyFont="1" applyFill="1" applyBorder="1" applyAlignment="1">
      <alignment horizontal="center" vertical="center"/>
    </xf>
    <xf numFmtId="0" fontId="14" fillId="0" borderId="115" xfId="0" applyFont="1" applyFill="1" applyBorder="1" applyAlignment="1">
      <alignment horizontal="center" vertical="center"/>
    </xf>
    <xf numFmtId="0" fontId="14" fillId="0" borderId="95" xfId="0" applyFont="1" applyBorder="1" applyAlignment="1">
      <alignment horizontal="center" vertical="center" textRotation="90" shrinkToFit="1"/>
    </xf>
    <xf numFmtId="0" fontId="14" fillId="0" borderId="0" xfId="0" applyFont="1" applyBorder="1" applyAlignment="1">
      <alignment horizontal="center" vertical="center" textRotation="90" shrinkToFit="1"/>
    </xf>
    <xf numFmtId="178" fontId="14" fillId="0" borderId="95" xfId="0" applyNumberFormat="1" applyFont="1" applyFill="1" applyBorder="1" applyAlignment="1">
      <alignment horizontal="center" textRotation="90"/>
    </xf>
    <xf numFmtId="178" fontId="14" fillId="0" borderId="0" xfId="0" applyNumberFormat="1" applyFont="1" applyFill="1" applyBorder="1" applyAlignment="1">
      <alignment horizontal="center" textRotation="90"/>
    </xf>
    <xf numFmtId="178" fontId="14" fillId="13" borderId="92" xfId="0" applyNumberFormat="1" applyFont="1" applyFill="1" applyBorder="1" applyAlignment="1" applyProtection="1">
      <alignment horizontal="center" textRotation="90"/>
      <protection locked="0"/>
    </xf>
    <xf numFmtId="178" fontId="14" fillId="13" borderId="118" xfId="0" applyNumberFormat="1" applyFont="1" applyFill="1" applyBorder="1" applyAlignment="1" applyProtection="1">
      <alignment horizontal="center" textRotation="90"/>
      <protection locked="0"/>
    </xf>
    <xf numFmtId="178" fontId="14" fillId="13" borderId="194" xfId="0" applyNumberFormat="1" applyFont="1" applyFill="1" applyBorder="1" applyAlignment="1" applyProtection="1">
      <alignment horizontal="center" textRotation="90"/>
      <protection locked="0"/>
    </xf>
    <xf numFmtId="178" fontId="14" fillId="0" borderId="207" xfId="0" applyNumberFormat="1" applyFont="1" applyFill="1" applyBorder="1" applyAlignment="1">
      <alignment horizontal="center" textRotation="90"/>
    </xf>
    <xf numFmtId="178" fontId="14" fillId="0" borderId="118" xfId="0" applyNumberFormat="1" applyFont="1" applyFill="1" applyBorder="1" applyAlignment="1">
      <alignment horizontal="center" textRotation="90"/>
    </xf>
    <xf numFmtId="0" fontId="14" fillId="0" borderId="73" xfId="0" applyFont="1" applyFill="1" applyBorder="1" applyAlignment="1">
      <alignment horizontal="center" vertical="center" shrinkToFit="1"/>
    </xf>
    <xf numFmtId="0" fontId="14" fillId="0" borderId="67" xfId="0" applyFont="1" applyFill="1" applyBorder="1" applyAlignment="1">
      <alignment horizontal="center" vertical="center" shrinkToFit="1"/>
    </xf>
    <xf numFmtId="0" fontId="14" fillId="0" borderId="70" xfId="0" applyFont="1" applyFill="1" applyBorder="1" applyAlignment="1">
      <alignment horizontal="center" vertical="center" shrinkToFit="1"/>
    </xf>
    <xf numFmtId="182" fontId="14" fillId="13" borderId="207" xfId="0" applyNumberFormat="1" applyFont="1" applyFill="1" applyBorder="1" applyAlignment="1" applyProtection="1">
      <alignment horizontal="center" textRotation="90"/>
      <protection locked="0"/>
    </xf>
    <xf numFmtId="182" fontId="14" fillId="13" borderId="208" xfId="0" applyNumberFormat="1" applyFont="1" applyFill="1" applyBorder="1" applyAlignment="1" applyProtection="1">
      <alignment horizontal="center" textRotation="90"/>
      <protection locked="0"/>
    </xf>
    <xf numFmtId="0" fontId="0" fillId="0" borderId="10" xfId="0" applyBorder="1" applyAlignment="1">
      <alignment horizontal="center" vertical="center"/>
    </xf>
    <xf numFmtId="0" fontId="14" fillId="6" borderId="209" xfId="0" applyFont="1" applyFill="1" applyBorder="1" applyAlignment="1" applyProtection="1">
      <alignment horizontal="center" vertical="center"/>
      <protection locked="0"/>
    </xf>
    <xf numFmtId="0" fontId="14" fillId="6" borderId="210" xfId="0" applyFont="1" applyFill="1" applyBorder="1" applyAlignment="1" applyProtection="1">
      <alignment horizontal="center" vertical="center"/>
      <protection locked="0"/>
    </xf>
    <xf numFmtId="178" fontId="0" fillId="13" borderId="211" xfId="0" applyNumberFormat="1" applyFill="1" applyBorder="1" applyAlignment="1" applyProtection="1">
      <alignment horizontal="center" vertical="center"/>
      <protection locked="0"/>
    </xf>
    <xf numFmtId="178" fontId="0" fillId="13" borderId="181" xfId="0" applyNumberFormat="1" applyFill="1" applyBorder="1" applyAlignment="1" applyProtection="1">
      <alignment horizontal="center" vertical="center"/>
      <protection locked="0"/>
    </xf>
    <xf numFmtId="178" fontId="0" fillId="13" borderId="212" xfId="0" applyNumberFormat="1" applyFill="1" applyBorder="1" applyAlignment="1" applyProtection="1">
      <alignment horizontal="center" vertical="center"/>
      <protection locked="0"/>
    </xf>
    <xf numFmtId="178" fontId="14" fillId="0" borderId="116" xfId="0" applyNumberFormat="1" applyFont="1" applyFill="1" applyBorder="1" applyAlignment="1">
      <alignment horizontal="center" vertical="center"/>
    </xf>
    <xf numFmtId="178" fontId="14" fillId="0" borderId="45" xfId="0" applyNumberFormat="1" applyFont="1" applyFill="1" applyBorder="1" applyAlignment="1">
      <alignment horizontal="center" vertical="center"/>
    </xf>
    <xf numFmtId="178" fontId="14" fillId="0" borderId="164" xfId="0" applyNumberFormat="1" applyFont="1" applyFill="1" applyBorder="1" applyAlignment="1">
      <alignment horizontal="center" vertical="center"/>
    </xf>
    <xf numFmtId="0" fontId="0" fillId="10" borderId="26" xfId="0" applyFill="1" applyBorder="1" applyAlignment="1">
      <alignment horizontal="center" vertical="center"/>
    </xf>
    <xf numFmtId="0" fontId="0" fillId="10" borderId="29" xfId="0" applyFill="1" applyBorder="1" applyAlignment="1">
      <alignment horizontal="center" vertical="center"/>
    </xf>
    <xf numFmtId="176" fontId="14" fillId="13" borderId="111" xfId="0" applyNumberFormat="1" applyFont="1"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176" fontId="14" fillId="13" borderId="121" xfId="0" applyNumberFormat="1" applyFont="1" applyFill="1" applyBorder="1" applyAlignment="1" applyProtection="1">
      <alignment horizontal="center" vertical="center"/>
      <protection locked="0"/>
    </xf>
    <xf numFmtId="176" fontId="14" fillId="0" borderId="111" xfId="0" applyNumberFormat="1" applyFont="1" applyFill="1" applyBorder="1" applyAlignment="1">
      <alignment horizontal="center" vertical="center"/>
    </xf>
    <xf numFmtId="176" fontId="14" fillId="0" borderId="121" xfId="0" applyNumberFormat="1" applyFont="1" applyFill="1" applyBorder="1" applyAlignment="1">
      <alignment horizontal="center" vertical="center"/>
    </xf>
    <xf numFmtId="0" fontId="14" fillId="0" borderId="12" xfId="0" applyNumberFormat="1" applyFont="1" applyBorder="1" applyAlignment="1">
      <alignment horizontal="center" vertical="center" wrapText="1"/>
    </xf>
    <xf numFmtId="0" fontId="14" fillId="0" borderId="11"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6"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15"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4" fillId="0" borderId="17" xfId="0" applyNumberFormat="1" applyFont="1" applyBorder="1" applyAlignment="1">
      <alignment horizontal="center" vertical="center" wrapText="1"/>
    </xf>
    <xf numFmtId="0" fontId="14" fillId="0" borderId="12" xfId="0" applyFont="1" applyBorder="1" applyAlignment="1">
      <alignment horizontal="center" vertical="distributed" textRotation="255"/>
    </xf>
    <xf numFmtId="0" fontId="14" fillId="0" borderId="16" xfId="0" applyFont="1" applyBorder="1" applyAlignment="1">
      <alignment horizontal="center" vertical="distributed" textRotation="255"/>
    </xf>
    <xf numFmtId="0" fontId="14" fillId="0" borderId="15" xfId="0" applyFont="1" applyBorder="1" applyAlignment="1">
      <alignment horizontal="center" vertical="distributed" textRotation="255"/>
    </xf>
    <xf numFmtId="0" fontId="14" fillId="0" borderId="14" xfId="0" applyFont="1" applyBorder="1" applyAlignment="1">
      <alignment horizontal="center" vertical="distributed" textRotation="255"/>
    </xf>
    <xf numFmtId="0" fontId="14" fillId="0" borderId="17" xfId="0" applyFont="1" applyBorder="1" applyAlignment="1">
      <alignment horizontal="center" vertical="distributed" textRotation="255"/>
    </xf>
    <xf numFmtId="0" fontId="14" fillId="0" borderId="21" xfId="0" applyNumberFormat="1" applyFont="1" applyBorder="1" applyAlignment="1">
      <alignment horizontal="center" vertical="center" wrapText="1"/>
    </xf>
    <xf numFmtId="0" fontId="14" fillId="0" borderId="9" xfId="0" applyNumberFormat="1" applyFont="1" applyBorder="1" applyAlignment="1">
      <alignment horizontal="center" vertical="center" wrapText="1"/>
    </xf>
    <xf numFmtId="0" fontId="14" fillId="0" borderId="23" xfId="0" applyNumberFormat="1" applyFont="1" applyBorder="1" applyAlignment="1">
      <alignment horizontal="center" vertical="center" wrapText="1"/>
    </xf>
    <xf numFmtId="0" fontId="0" fillId="0" borderId="15" xfId="0" applyFont="1" applyBorder="1" applyAlignment="1">
      <alignment horizontal="center" vertical="distributed" textRotation="255"/>
    </xf>
    <xf numFmtId="0" fontId="14" fillId="0" borderId="104" xfId="0" applyFont="1" applyBorder="1" applyAlignment="1">
      <alignment horizontal="center" vertical="center" textRotation="90"/>
    </xf>
    <xf numFmtId="0" fontId="14" fillId="0" borderId="15" xfId="0" applyFont="1" applyBorder="1" applyAlignment="1">
      <alignment horizontal="center" vertical="center" textRotation="90"/>
    </xf>
    <xf numFmtId="0" fontId="14" fillId="0" borderId="104" xfId="0" applyFont="1" applyBorder="1" applyAlignment="1">
      <alignment horizontal="center" vertical="top" textRotation="90"/>
    </xf>
    <xf numFmtId="0" fontId="14" fillId="0" borderId="73"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213" xfId="0" applyFont="1" applyBorder="1" applyAlignment="1">
      <alignment horizontal="center" vertical="center" shrinkToFit="1"/>
    </xf>
    <xf numFmtId="0" fontId="14" fillId="0" borderId="93" xfId="0" applyFont="1" applyBorder="1" applyAlignment="1">
      <alignment horizontal="center" vertical="center"/>
    </xf>
    <xf numFmtId="0" fontId="14" fillId="0" borderId="71" xfId="0" applyFont="1" applyBorder="1" applyAlignment="1">
      <alignment horizontal="center" vertical="center"/>
    </xf>
    <xf numFmtId="0" fontId="14" fillId="0" borderId="72" xfId="0" applyFont="1" applyBorder="1" applyAlignment="1">
      <alignment horizontal="center" vertical="center"/>
    </xf>
    <xf numFmtId="0" fontId="0" fillId="10" borderId="214" xfId="0" applyFill="1" applyBorder="1" applyAlignment="1">
      <alignment horizontal="center" vertical="center"/>
    </xf>
    <xf numFmtId="176" fontId="14" fillId="13" borderId="12" xfId="0" applyNumberFormat="1" applyFont="1" applyFill="1" applyBorder="1" applyAlignment="1" applyProtection="1">
      <alignment horizontal="center" vertical="center"/>
      <protection locked="0"/>
    </xf>
    <xf numFmtId="176" fontId="14" fillId="13" borderId="11" xfId="0" applyNumberFormat="1" applyFont="1" applyFill="1" applyBorder="1" applyAlignment="1" applyProtection="1">
      <alignment horizontal="center" vertical="center"/>
      <protection locked="0"/>
    </xf>
    <xf numFmtId="176" fontId="14" fillId="13" borderId="13" xfId="0" applyNumberFormat="1" applyFont="1" applyFill="1" applyBorder="1" applyAlignment="1" applyProtection="1">
      <alignment horizontal="center" vertical="center"/>
      <protection locked="0"/>
    </xf>
    <xf numFmtId="0" fontId="14" fillId="0" borderId="215" xfId="0" applyFont="1" applyBorder="1" applyAlignment="1">
      <alignment horizontal="center" vertical="center" shrinkToFit="1"/>
    </xf>
    <xf numFmtId="0" fontId="14" fillId="0" borderId="97" xfId="0" applyFont="1" applyBorder="1" applyAlignment="1">
      <alignment horizontal="center" vertical="center" shrinkToFit="1"/>
    </xf>
    <xf numFmtId="0" fontId="14" fillId="0" borderId="216"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209" xfId="0" applyFont="1" applyBorder="1" applyAlignment="1">
      <alignment horizontal="center" vertical="center" shrinkToFit="1"/>
    </xf>
    <xf numFmtId="0" fontId="14" fillId="0" borderId="210" xfId="0" applyFont="1" applyBorder="1" applyAlignment="1">
      <alignment horizontal="center" vertical="center" shrinkToFit="1"/>
    </xf>
    <xf numFmtId="0" fontId="14" fillId="0" borderId="217" xfId="0" applyFont="1" applyBorder="1" applyAlignment="1">
      <alignment horizontal="center" vertical="center" shrinkToFit="1"/>
    </xf>
    <xf numFmtId="0" fontId="14" fillId="13" borderId="93" xfId="0" applyFont="1" applyFill="1" applyBorder="1" applyAlignment="1" applyProtection="1">
      <alignment horizontal="center" vertical="center"/>
      <protection locked="0"/>
    </xf>
    <xf numFmtId="0" fontId="14" fillId="13" borderId="71" xfId="0" applyFont="1" applyFill="1" applyBorder="1" applyAlignment="1" applyProtection="1">
      <alignment horizontal="center" vertical="center"/>
      <protection locked="0"/>
    </xf>
    <xf numFmtId="0" fontId="14" fillId="13" borderId="72" xfId="0" applyFont="1" applyFill="1" applyBorder="1" applyAlignment="1" applyProtection="1">
      <alignment horizontal="center" vertical="center"/>
      <protection locked="0"/>
    </xf>
    <xf numFmtId="176" fontId="14" fillId="2" borderId="21" xfId="0" applyNumberFormat="1" applyFont="1" applyFill="1" applyBorder="1" applyAlignment="1" applyProtection="1">
      <alignment horizontal="center" vertical="center"/>
      <protection locked="0"/>
    </xf>
    <xf numFmtId="176" fontId="14" fillId="2" borderId="9" xfId="0" applyNumberFormat="1" applyFont="1" applyFill="1" applyBorder="1" applyAlignment="1" applyProtection="1">
      <alignment horizontal="center" vertical="center"/>
      <protection locked="0"/>
    </xf>
    <xf numFmtId="176" fontId="14" fillId="2" borderId="23" xfId="0" applyNumberFormat="1" applyFont="1" applyFill="1" applyBorder="1" applyAlignment="1" applyProtection="1">
      <alignment horizontal="center" vertical="center"/>
      <protection locked="0"/>
    </xf>
    <xf numFmtId="0" fontId="14" fillId="0" borderId="73" xfId="0" applyFont="1" applyBorder="1" applyAlignment="1">
      <alignment horizontal="center" vertical="center"/>
    </xf>
    <xf numFmtId="0" fontId="14" fillId="0" borderId="67" xfId="0" applyFont="1" applyBorder="1" applyAlignment="1">
      <alignment horizontal="center" vertical="center"/>
    </xf>
    <xf numFmtId="0" fontId="14" fillId="2" borderId="215" xfId="0" applyFont="1" applyFill="1" applyBorder="1" applyAlignment="1">
      <alignment horizontal="center" vertical="center" shrinkToFit="1"/>
    </xf>
    <xf numFmtId="0" fontId="14" fillId="2" borderId="97" xfId="0" applyFont="1" applyFill="1" applyBorder="1" applyAlignment="1">
      <alignment horizontal="center" vertical="center" shrinkToFit="1"/>
    </xf>
    <xf numFmtId="0" fontId="14" fillId="2" borderId="216"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209" xfId="0" applyFont="1" applyFill="1" applyBorder="1" applyAlignment="1">
      <alignment horizontal="center" vertical="center" shrinkToFit="1"/>
    </xf>
    <xf numFmtId="0" fontId="14" fillId="2" borderId="210" xfId="0" applyFont="1" applyFill="1" applyBorder="1" applyAlignment="1">
      <alignment horizontal="center" vertical="center" shrinkToFit="1"/>
    </xf>
    <xf numFmtId="0" fontId="14" fillId="2" borderId="217" xfId="0" applyFont="1" applyFill="1" applyBorder="1" applyAlignment="1">
      <alignment horizontal="center" vertical="center" shrinkToFit="1"/>
    </xf>
    <xf numFmtId="0" fontId="14" fillId="0" borderId="71" xfId="0" applyFont="1" applyBorder="1" applyAlignment="1">
      <alignment horizontal="right" vertical="center"/>
    </xf>
    <xf numFmtId="0" fontId="14" fillId="0" borderId="72" xfId="0" applyFont="1" applyBorder="1" applyAlignment="1">
      <alignment horizontal="right" vertical="center"/>
    </xf>
    <xf numFmtId="0" fontId="20" fillId="0" borderId="2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23" xfId="0" applyFont="1" applyFill="1" applyBorder="1" applyAlignment="1">
      <alignment horizontal="center" vertical="center"/>
    </xf>
    <xf numFmtId="0" fontId="0" fillId="2" borderId="43" xfId="0" applyFont="1" applyFill="1" applyBorder="1" applyAlignment="1">
      <alignment horizontal="center" vertical="distributed" textRotation="255"/>
    </xf>
    <xf numFmtId="0" fontId="0" fillId="2" borderId="13" xfId="0" applyFont="1" applyFill="1" applyBorder="1" applyAlignment="1">
      <alignment horizontal="center" vertical="distributed" textRotation="255"/>
    </xf>
    <xf numFmtId="0" fontId="0" fillId="2" borderId="6" xfId="0" applyFont="1" applyFill="1" applyBorder="1" applyAlignment="1">
      <alignment horizontal="center" vertical="distributed" textRotation="255"/>
    </xf>
    <xf numFmtId="0" fontId="0" fillId="2" borderId="15" xfId="0" applyFont="1" applyFill="1" applyBorder="1" applyAlignment="1">
      <alignment horizontal="center" vertical="distributed" textRotation="255"/>
    </xf>
    <xf numFmtId="0" fontId="0" fillId="2" borderId="218" xfId="0" applyFont="1" applyFill="1" applyBorder="1" applyAlignment="1">
      <alignment horizontal="center" vertical="distributed" textRotation="255"/>
    </xf>
    <xf numFmtId="0" fontId="0" fillId="2" borderId="217" xfId="0" applyFont="1" applyFill="1" applyBorder="1" applyAlignment="1">
      <alignment horizontal="center" vertical="distributed" textRotation="255"/>
    </xf>
    <xf numFmtId="0" fontId="12" fillId="6" borderId="21" xfId="0" applyFont="1" applyFill="1" applyBorder="1" applyAlignment="1" applyProtection="1">
      <alignment horizontal="center" vertical="center"/>
      <protection locked="0"/>
    </xf>
    <xf numFmtId="0" fontId="12" fillId="6" borderId="9" xfId="0" applyFont="1" applyFill="1" applyBorder="1" applyAlignment="1" applyProtection="1">
      <alignment horizontal="center" vertical="center"/>
      <protection locked="0"/>
    </xf>
    <xf numFmtId="0" fontId="12" fillId="6" borderId="121" xfId="0" applyFont="1" applyFill="1" applyBorder="1" applyAlignment="1" applyProtection="1">
      <alignment horizontal="center" vertical="center"/>
      <protection locked="0"/>
    </xf>
    <xf numFmtId="0" fontId="12" fillId="6" borderId="23" xfId="0" applyFont="1" applyFill="1" applyBorder="1" applyAlignment="1" applyProtection="1">
      <alignment horizontal="center" vertical="center"/>
      <protection locked="0"/>
    </xf>
    <xf numFmtId="0" fontId="12" fillId="0" borderId="60" xfId="0" applyFont="1" applyBorder="1" applyAlignment="1">
      <alignment horizontal="distributed" vertical="center"/>
    </xf>
    <xf numFmtId="0" fontId="12" fillId="0" borderId="48" xfId="0" applyFont="1" applyBorder="1" applyAlignment="1">
      <alignment horizontal="distributed" vertical="center"/>
    </xf>
    <xf numFmtId="0" fontId="12" fillId="0" borderId="167" xfId="0" applyFont="1" applyBorder="1" applyAlignment="1">
      <alignment horizontal="distributed" vertical="center"/>
    </xf>
    <xf numFmtId="0" fontId="12" fillId="0" borderId="60" xfId="0" applyFont="1" applyBorder="1" applyAlignment="1">
      <alignment horizontal="center" vertical="center"/>
    </xf>
    <xf numFmtId="0" fontId="12" fillId="0" borderId="48" xfId="0" applyFont="1" applyBorder="1" applyAlignment="1">
      <alignment horizontal="center" vertical="center"/>
    </xf>
    <xf numFmtId="0" fontId="12" fillId="0" borderId="167" xfId="0" applyFont="1" applyBorder="1" applyAlignment="1">
      <alignment horizontal="center" vertical="center"/>
    </xf>
    <xf numFmtId="0" fontId="35" fillId="0" borderId="60" xfId="0" applyFont="1" applyBorder="1" applyAlignment="1">
      <alignment horizontal="center" vertical="center"/>
    </xf>
    <xf numFmtId="0" fontId="35" fillId="0" borderId="167" xfId="0" applyFont="1" applyBorder="1" applyAlignment="1">
      <alignment horizontal="center" vertical="center"/>
    </xf>
    <xf numFmtId="0" fontId="12" fillId="6" borderId="60" xfId="0" applyFont="1" applyFill="1" applyBorder="1" applyAlignment="1" applyProtection="1">
      <alignment horizontal="center" vertical="center"/>
      <protection locked="0"/>
    </xf>
    <xf numFmtId="0" fontId="12" fillId="6" borderId="48" xfId="0" applyFont="1" applyFill="1" applyBorder="1" applyAlignment="1" applyProtection="1">
      <alignment horizontal="center" vertical="center"/>
      <protection locked="0"/>
    </xf>
    <xf numFmtId="0" fontId="12" fillId="6" borderId="219" xfId="0" applyFont="1" applyFill="1" applyBorder="1" applyAlignment="1" applyProtection="1">
      <alignment horizontal="center" vertical="center"/>
      <protection locked="0"/>
    </xf>
    <xf numFmtId="176" fontId="12" fillId="6" borderId="0" xfId="0" applyNumberFormat="1" applyFont="1" applyFill="1" applyBorder="1" applyAlignment="1" applyProtection="1">
      <alignment horizontal="center" vertical="center"/>
      <protection locked="0"/>
    </xf>
    <xf numFmtId="176" fontId="12" fillId="6" borderId="15" xfId="0" applyNumberFormat="1" applyFont="1" applyFill="1" applyBorder="1" applyAlignment="1" applyProtection="1">
      <alignment horizontal="center" vertical="center"/>
      <protection locked="0"/>
    </xf>
    <xf numFmtId="176" fontId="12" fillId="6" borderId="48" xfId="0" applyNumberFormat="1" applyFont="1" applyFill="1" applyBorder="1" applyAlignment="1" applyProtection="1">
      <alignment horizontal="center" vertical="center"/>
      <protection locked="0"/>
    </xf>
    <xf numFmtId="176" fontId="12" fillId="6" borderId="167" xfId="0" applyNumberFormat="1" applyFont="1" applyFill="1" applyBorder="1" applyAlignment="1" applyProtection="1">
      <alignment horizontal="center" vertical="center"/>
      <protection locked="0"/>
    </xf>
    <xf numFmtId="0" fontId="12" fillId="0" borderId="21" xfId="0" applyFont="1" applyBorder="1" applyAlignment="1">
      <alignment horizontal="distributed" vertical="center"/>
    </xf>
    <xf numFmtId="0" fontId="12" fillId="0" borderId="9" xfId="0" applyFont="1" applyBorder="1" applyAlignment="1">
      <alignment horizontal="distributed" vertical="center"/>
    </xf>
    <xf numFmtId="0" fontId="12" fillId="0" borderId="23" xfId="0" applyFont="1" applyBorder="1" applyAlignment="1">
      <alignment horizontal="distributed" vertical="center"/>
    </xf>
    <xf numFmtId="0" fontId="12" fillId="0" borderId="21" xfId="0" applyFont="1" applyBorder="1" applyAlignment="1">
      <alignment horizontal="center" vertical="center"/>
    </xf>
    <xf numFmtId="0" fontId="12" fillId="0" borderId="9" xfId="0" applyFont="1" applyBorder="1" applyAlignment="1">
      <alignment horizontal="center" vertical="center"/>
    </xf>
    <xf numFmtId="0" fontId="12" fillId="0" borderId="23" xfId="0" applyFont="1" applyBorder="1" applyAlignment="1">
      <alignment horizontal="center" vertical="center"/>
    </xf>
    <xf numFmtId="0" fontId="35" fillId="0" borderId="21" xfId="0" applyFont="1" applyBorder="1" applyAlignment="1">
      <alignment horizontal="center" vertical="center"/>
    </xf>
    <xf numFmtId="0" fontId="35" fillId="0" borderId="23" xfId="0" applyFont="1" applyBorder="1" applyAlignment="1">
      <alignment horizontal="center" vertical="center"/>
    </xf>
    <xf numFmtId="0" fontId="12" fillId="6" borderId="12" xfId="0" applyFont="1" applyFill="1" applyBorder="1" applyAlignment="1" applyProtection="1">
      <alignment horizontal="center" vertical="center"/>
      <protection locked="0"/>
    </xf>
    <xf numFmtId="0" fontId="12" fillId="6" borderId="11" xfId="0" applyFont="1" applyFill="1" applyBorder="1" applyAlignment="1" applyProtection="1">
      <alignment horizontal="center" vertical="center"/>
      <protection locked="0"/>
    </xf>
    <xf numFmtId="0" fontId="12" fillId="6" borderId="13" xfId="0" applyFont="1" applyFill="1" applyBorder="1" applyAlignment="1" applyProtection="1">
      <alignment horizontal="center" vertical="center"/>
      <protection locked="0"/>
    </xf>
    <xf numFmtId="0" fontId="12" fillId="6" borderId="18" xfId="0" applyFont="1" applyFill="1" applyBorder="1" applyAlignment="1" applyProtection="1">
      <alignment horizontal="center" vertical="center"/>
      <protection locked="0"/>
    </xf>
    <xf numFmtId="0" fontId="37" fillId="0" borderId="21" xfId="0" applyFont="1" applyBorder="1" applyAlignment="1">
      <alignment horizontal="center" vertical="center"/>
    </xf>
    <xf numFmtId="0" fontId="37" fillId="0" borderId="9" xfId="0" applyFont="1" applyBorder="1" applyAlignment="1">
      <alignment horizontal="center" vertical="center"/>
    </xf>
    <xf numFmtId="0" fontId="37" fillId="0" borderId="23" xfId="0" applyFont="1" applyBorder="1" applyAlignment="1">
      <alignment horizontal="center" vertical="center"/>
    </xf>
    <xf numFmtId="0" fontId="34" fillId="0" borderId="12" xfId="0" applyFont="1" applyBorder="1" applyAlignment="1">
      <alignment horizontal="center" vertical="center" textRotation="255"/>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5" fillId="0" borderId="9" xfId="0" applyFont="1" applyBorder="1" applyAlignment="1">
      <alignment horizontal="center" vertical="center"/>
    </xf>
    <xf numFmtId="0" fontId="12" fillId="6" borderId="10" xfId="0" applyFont="1" applyFill="1" applyBorder="1" applyAlignment="1" applyProtection="1">
      <alignment horizontal="center" vertical="center"/>
      <protection locked="0"/>
    </xf>
    <xf numFmtId="0" fontId="12" fillId="6" borderId="17" xfId="0" applyFont="1" applyFill="1" applyBorder="1" applyAlignment="1" applyProtection="1">
      <alignment horizontal="center" vertical="center"/>
      <protection locked="0"/>
    </xf>
    <xf numFmtId="0" fontId="35" fillId="0" borderId="21" xfId="0" applyFont="1" applyBorder="1" applyAlignment="1">
      <alignment horizontal="distributed" vertical="center"/>
    </xf>
    <xf numFmtId="0" fontId="35" fillId="0" borderId="9" xfId="0" applyFont="1" applyBorder="1" applyAlignment="1">
      <alignment horizontal="distributed" vertical="center"/>
    </xf>
    <xf numFmtId="0" fontId="35" fillId="0" borderId="23" xfId="0" applyFont="1" applyBorder="1" applyAlignment="1">
      <alignment horizontal="distributed" vertical="center"/>
    </xf>
    <xf numFmtId="0" fontId="12" fillId="6" borderId="111" xfId="0" applyFont="1" applyFill="1" applyBorder="1" applyAlignment="1" applyProtection="1">
      <alignment horizontal="center" vertical="center"/>
      <protection locked="0"/>
    </xf>
    <xf numFmtId="0" fontId="34" fillId="0" borderId="21" xfId="0" applyFont="1" applyBorder="1" applyAlignment="1">
      <alignment horizontal="distributed" vertical="center"/>
    </xf>
    <xf numFmtId="0" fontId="34" fillId="0" borderId="9" xfId="0" applyFont="1" applyBorder="1" applyAlignment="1">
      <alignment horizontal="distributed" vertical="center"/>
    </xf>
    <xf numFmtId="0" fontId="34" fillId="0" borderId="23" xfId="0" applyFont="1" applyBorder="1" applyAlignment="1">
      <alignment horizontal="distributed" vertical="center"/>
    </xf>
    <xf numFmtId="0" fontId="12" fillId="0" borderId="21" xfId="0" applyFont="1" applyFill="1" applyBorder="1" applyAlignment="1">
      <alignment horizontal="distributed" vertical="center"/>
    </xf>
    <xf numFmtId="0" fontId="12" fillId="0" borderId="9" xfId="0" applyFont="1" applyFill="1" applyBorder="1" applyAlignment="1">
      <alignment horizontal="distributed" vertical="center"/>
    </xf>
    <xf numFmtId="0" fontId="12" fillId="0" borderId="23" xfId="0" applyFont="1" applyFill="1" applyBorder="1" applyAlignment="1">
      <alignment horizontal="distributed" vertical="center"/>
    </xf>
    <xf numFmtId="0" fontId="12" fillId="0" borderId="2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23"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9" xfId="0" applyFont="1" applyFill="1" applyBorder="1" applyAlignment="1">
      <alignment horizontal="center" vertical="center"/>
    </xf>
    <xf numFmtId="0" fontId="35" fillId="0" borderId="23" xfId="0" applyFont="1" applyFill="1" applyBorder="1" applyAlignment="1">
      <alignment horizontal="center" vertical="center"/>
    </xf>
    <xf numFmtId="176" fontId="12" fillId="6" borderId="111" xfId="0" applyNumberFormat="1" applyFont="1" applyFill="1" applyBorder="1" applyAlignment="1" applyProtection="1">
      <alignment horizontal="center" vertical="center"/>
      <protection locked="0"/>
    </xf>
    <xf numFmtId="176" fontId="12" fillId="6" borderId="9" xfId="0" applyNumberFormat="1" applyFont="1" applyFill="1" applyBorder="1" applyAlignment="1" applyProtection="1">
      <alignment horizontal="center" vertical="center"/>
      <protection locked="0"/>
    </xf>
    <xf numFmtId="176" fontId="12" fillId="6" borderId="23" xfId="0" applyNumberFormat="1" applyFont="1" applyFill="1" applyBorder="1" applyAlignment="1" applyProtection="1">
      <alignment horizontal="center" vertical="center"/>
      <protection locked="0"/>
    </xf>
    <xf numFmtId="0" fontId="12" fillId="0" borderId="16" xfId="0" applyFont="1"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17" xfId="0" applyBorder="1" applyAlignment="1">
      <alignment horizontal="center" vertical="center" textRotation="255" shrinkToFit="1"/>
    </xf>
    <xf numFmtId="0" fontId="34" fillId="0" borderId="12" xfId="0" applyFont="1" applyFill="1" applyBorder="1" applyAlignment="1">
      <alignment horizontal="distributed" vertical="center" wrapText="1"/>
    </xf>
    <xf numFmtId="0" fontId="34" fillId="0" borderId="11" xfId="0" applyFont="1" applyFill="1" applyBorder="1" applyAlignment="1">
      <alignment horizontal="distributed" vertical="center" wrapText="1"/>
    </xf>
    <xf numFmtId="0" fontId="34" fillId="0" borderId="13" xfId="0" applyFont="1" applyFill="1" applyBorder="1" applyAlignment="1">
      <alignment horizontal="distributed" vertical="center" wrapText="1"/>
    </xf>
    <xf numFmtId="0" fontId="34" fillId="0" borderId="14" xfId="0" applyFont="1" applyFill="1" applyBorder="1" applyAlignment="1">
      <alignment horizontal="distributed" vertical="center" wrapText="1"/>
    </xf>
    <xf numFmtId="0" fontId="34" fillId="0" borderId="10" xfId="0" applyFont="1" applyFill="1" applyBorder="1" applyAlignment="1">
      <alignment horizontal="distributed" vertical="center" wrapText="1"/>
    </xf>
    <xf numFmtId="0" fontId="34" fillId="0" borderId="17" xfId="0" applyFont="1" applyFill="1" applyBorder="1" applyAlignment="1">
      <alignment horizontal="distributed" vertical="center" wrapText="1"/>
    </xf>
    <xf numFmtId="0" fontId="35" fillId="0" borderId="21" xfId="0" applyFont="1" applyFill="1" applyBorder="1" applyAlignment="1">
      <alignment horizontal="center" vertical="center" shrinkToFit="1"/>
    </xf>
    <xf numFmtId="0" fontId="35" fillId="0" borderId="9" xfId="0" applyFont="1" applyFill="1" applyBorder="1" applyAlignment="1">
      <alignment horizontal="center" vertical="center" shrinkToFit="1"/>
    </xf>
    <xf numFmtId="0" fontId="35" fillId="0" borderId="23" xfId="0" applyFont="1" applyFill="1" applyBorder="1" applyAlignment="1">
      <alignment horizontal="center" vertical="center" shrinkToFit="1"/>
    </xf>
    <xf numFmtId="0" fontId="34" fillId="0" borderId="21" xfId="0" applyFont="1" applyFill="1" applyBorder="1" applyAlignment="1">
      <alignment vertical="center" shrinkToFit="1"/>
    </xf>
    <xf numFmtId="0" fontId="34" fillId="0" borderId="9" xfId="0" applyFont="1" applyFill="1" applyBorder="1" applyAlignment="1">
      <alignment vertical="center" shrinkToFit="1"/>
    </xf>
    <xf numFmtId="0" fontId="34" fillId="0" borderId="23" xfId="0" applyFont="1" applyFill="1" applyBorder="1" applyAlignment="1">
      <alignment vertical="center" shrinkToFit="1"/>
    </xf>
    <xf numFmtId="0" fontId="12" fillId="6" borderId="18" xfId="0" applyFont="1" applyFill="1" applyBorder="1" applyAlignment="1" applyProtection="1">
      <alignment horizontal="center" vertical="center" wrapText="1"/>
      <protection locked="0"/>
    </xf>
    <xf numFmtId="0" fontId="18" fillId="10" borderId="31" xfId="0" applyFont="1" applyFill="1" applyBorder="1" applyAlignment="1">
      <alignment horizontal="center" vertical="center"/>
    </xf>
    <xf numFmtId="0" fontId="18" fillId="10" borderId="69" xfId="0" applyFont="1" applyFill="1" applyBorder="1" applyAlignment="1">
      <alignment horizontal="center" vertical="center"/>
    </xf>
    <xf numFmtId="0" fontId="34" fillId="0" borderId="21" xfId="0" applyFont="1" applyFill="1" applyBorder="1" applyAlignment="1">
      <alignment horizontal="distributed" vertical="center"/>
    </xf>
    <xf numFmtId="0" fontId="34" fillId="0" borderId="9" xfId="0" applyFont="1" applyFill="1" applyBorder="1" applyAlignment="1">
      <alignment horizontal="distributed" vertical="center"/>
    </xf>
    <xf numFmtId="0" fontId="34" fillId="0" borderId="23" xfId="0" applyFont="1" applyFill="1" applyBorder="1" applyAlignment="1">
      <alignment horizontal="distributed" vertical="center"/>
    </xf>
    <xf numFmtId="0" fontId="12" fillId="0" borderId="21"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13" borderId="21" xfId="0" applyFont="1" applyFill="1" applyBorder="1" applyAlignment="1" applyProtection="1">
      <alignment horizontal="center" vertical="center"/>
      <protection locked="0"/>
    </xf>
    <xf numFmtId="0" fontId="12" fillId="13" borderId="9" xfId="0" applyFont="1" applyFill="1" applyBorder="1" applyAlignment="1" applyProtection="1">
      <alignment horizontal="center" vertical="center"/>
      <protection locked="0"/>
    </xf>
    <xf numFmtId="0" fontId="12" fillId="13" borderId="23" xfId="0" applyFont="1" applyFill="1" applyBorder="1" applyAlignment="1" applyProtection="1">
      <alignment horizontal="center" vertical="center"/>
      <protection locked="0"/>
    </xf>
    <xf numFmtId="0" fontId="12" fillId="0" borderId="12" xfId="0" applyFont="1"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7" xfId="0" applyBorder="1" applyAlignment="1">
      <alignment horizontal="center" vertical="center" textRotation="255"/>
    </xf>
    <xf numFmtId="0" fontId="34" fillId="0" borderId="21" xfId="0" applyFont="1" applyFill="1" applyBorder="1" applyAlignment="1">
      <alignment horizontal="center" vertical="center"/>
    </xf>
    <xf numFmtId="0" fontId="34" fillId="0" borderId="23" xfId="0" applyFont="1" applyFill="1" applyBorder="1" applyAlignment="1">
      <alignment horizontal="center" vertical="center"/>
    </xf>
    <xf numFmtId="0" fontId="12" fillId="13" borderId="11" xfId="0" applyFont="1" applyFill="1" applyBorder="1" applyAlignment="1" applyProtection="1">
      <alignment horizontal="center" vertical="center"/>
      <protection locked="0"/>
    </xf>
    <xf numFmtId="0" fontId="12" fillId="13" borderId="13" xfId="0" applyFont="1" applyFill="1" applyBorder="1" applyAlignment="1" applyProtection="1">
      <alignment horizontal="center" vertical="center"/>
      <protection locked="0"/>
    </xf>
    <xf numFmtId="0" fontId="34" fillId="0" borderId="9" xfId="0" applyFont="1" applyFill="1" applyBorder="1" applyAlignment="1">
      <alignment horizontal="center" vertical="center"/>
    </xf>
    <xf numFmtId="0" fontId="34" fillId="0" borderId="21" xfId="0" applyFont="1" applyBorder="1" applyAlignment="1">
      <alignment horizontal="center" vertical="center"/>
    </xf>
    <xf numFmtId="0" fontId="34" fillId="0" borderId="9" xfId="0" applyFont="1" applyBorder="1" applyAlignment="1">
      <alignment horizontal="center" vertical="center"/>
    </xf>
    <xf numFmtId="0" fontId="34" fillId="0" borderId="23"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177" fontId="12" fillId="13" borderId="21" xfId="0" applyNumberFormat="1" applyFont="1" applyFill="1" applyBorder="1" applyAlignment="1" applyProtection="1">
      <alignment horizontal="center" vertical="center"/>
      <protection locked="0"/>
    </xf>
    <xf numFmtId="177" fontId="12" fillId="13" borderId="9" xfId="0" applyNumberFormat="1" applyFont="1" applyFill="1" applyBorder="1" applyAlignment="1" applyProtection="1">
      <alignment horizontal="center" vertical="center"/>
      <protection locked="0"/>
    </xf>
    <xf numFmtId="177" fontId="12" fillId="13" borderId="23" xfId="0" applyNumberFormat="1" applyFont="1" applyFill="1" applyBorder="1" applyAlignment="1" applyProtection="1">
      <alignment horizontal="center" vertical="center"/>
      <protection locked="0"/>
    </xf>
    <xf numFmtId="176" fontId="12" fillId="13" borderId="21" xfId="0" applyNumberFormat="1" applyFont="1" applyFill="1" applyBorder="1" applyAlignment="1" applyProtection="1">
      <alignment horizontal="center" vertical="center"/>
      <protection locked="0"/>
    </xf>
    <xf numFmtId="176" fontId="12" fillId="13" borderId="9" xfId="0" applyNumberFormat="1" applyFont="1" applyFill="1" applyBorder="1" applyAlignment="1" applyProtection="1">
      <alignment horizontal="center" vertical="center"/>
      <protection locked="0"/>
    </xf>
    <xf numFmtId="176" fontId="12" fillId="13" borderId="23" xfId="0" applyNumberFormat="1" applyFont="1" applyFill="1" applyBorder="1" applyAlignment="1" applyProtection="1">
      <alignment horizontal="center" vertical="center"/>
      <protection locked="0"/>
    </xf>
    <xf numFmtId="0" fontId="34" fillId="0" borderId="12" xfId="0" applyFont="1" applyBorder="1" applyAlignment="1">
      <alignment horizontal="distributed" vertical="center"/>
    </xf>
    <xf numFmtId="0" fontId="34" fillId="0" borderId="11" xfId="0" applyFont="1" applyBorder="1" applyAlignment="1">
      <alignment horizontal="distributed" vertical="center"/>
    </xf>
    <xf numFmtId="0" fontId="34" fillId="0" borderId="13" xfId="0" applyFont="1" applyBorder="1" applyAlignment="1">
      <alignment horizontal="distributed" vertical="center"/>
    </xf>
    <xf numFmtId="0" fontId="34" fillId="0" borderId="14" xfId="0" applyFont="1" applyBorder="1" applyAlignment="1">
      <alignment horizontal="distributed" vertical="center"/>
    </xf>
    <xf numFmtId="0" fontId="34" fillId="0" borderId="10" xfId="0" applyFont="1" applyBorder="1" applyAlignment="1">
      <alignment horizontal="distributed" vertical="center"/>
    </xf>
    <xf numFmtId="0" fontId="34" fillId="0" borderId="17" xfId="0" applyFont="1" applyBorder="1" applyAlignment="1">
      <alignment horizontal="distributed" vertical="center"/>
    </xf>
    <xf numFmtId="0" fontId="0" fillId="0" borderId="6" xfId="0" applyFont="1" applyFill="1" applyBorder="1" applyAlignment="1">
      <alignment horizontal="center" vertical="distributed" textRotation="255"/>
    </xf>
    <xf numFmtId="0" fontId="0" fillId="0" borderId="15" xfId="0" applyFont="1" applyFill="1" applyBorder="1" applyAlignment="1">
      <alignment horizontal="center" vertical="distributed" textRotation="255"/>
    </xf>
    <xf numFmtId="0" fontId="12" fillId="0" borderId="21" xfId="0" applyFont="1" applyBorder="1" applyAlignment="1">
      <alignment horizontal="center" vertical="center" textRotation="255"/>
    </xf>
    <xf numFmtId="0" fontId="12" fillId="0" borderId="23"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16" xfId="0" applyFont="1" applyBorder="1" applyAlignment="1">
      <alignment horizontal="center" vertical="center" textRotation="255"/>
    </xf>
    <xf numFmtId="0" fontId="12" fillId="0" borderId="15" xfId="0" applyFont="1" applyBorder="1" applyAlignment="1">
      <alignment horizontal="center" vertical="center" textRotation="255"/>
    </xf>
    <xf numFmtId="0" fontId="34" fillId="0" borderId="16" xfId="0" applyFont="1" applyBorder="1" applyAlignment="1">
      <alignment horizontal="distributed" vertical="center"/>
    </xf>
    <xf numFmtId="0" fontId="34" fillId="0" borderId="0" xfId="0" applyFont="1" applyBorder="1" applyAlignment="1">
      <alignment horizontal="distributed" vertical="center"/>
    </xf>
    <xf numFmtId="0" fontId="34" fillId="0" borderId="15" xfId="0" applyFont="1" applyBorder="1" applyAlignment="1">
      <alignment horizontal="distributed" vertical="center"/>
    </xf>
    <xf numFmtId="176" fontId="12" fillId="6" borderId="21" xfId="0" applyNumberFormat="1" applyFont="1" applyFill="1" applyBorder="1" applyAlignment="1" applyProtection="1">
      <alignment horizontal="center" vertical="center"/>
      <protection locked="0"/>
    </xf>
    <xf numFmtId="0" fontId="12" fillId="6" borderId="29" xfId="0" applyFont="1" applyFill="1" applyBorder="1" applyAlignment="1" applyProtection="1">
      <alignment horizontal="center" vertical="center"/>
      <protection locked="0"/>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12" fillId="0" borderId="21" xfId="0" applyFont="1" applyFill="1" applyBorder="1" applyAlignment="1">
      <alignment horizontal="center"/>
    </xf>
    <xf numFmtId="0" fontId="12" fillId="0" borderId="9" xfId="0" applyFont="1" applyFill="1" applyBorder="1" applyAlignment="1">
      <alignment horizontal="center"/>
    </xf>
    <xf numFmtId="0" fontId="12" fillId="0" borderId="23" xfId="0" applyFont="1" applyFill="1" applyBorder="1" applyAlignment="1">
      <alignment horizontal="center"/>
    </xf>
    <xf numFmtId="0" fontId="14" fillId="0" borderId="128"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120" xfId="0" applyFont="1" applyBorder="1" applyAlignment="1">
      <alignment horizontal="center" vertical="center" shrinkToFit="1"/>
    </xf>
    <xf numFmtId="0" fontId="17" fillId="0" borderId="1" xfId="0" applyFont="1" applyBorder="1" applyAlignment="1">
      <alignment horizontal="center" vertical="center"/>
    </xf>
    <xf numFmtId="0" fontId="14" fillId="0" borderId="128" xfId="0" applyFont="1" applyBorder="1" applyAlignment="1">
      <alignment horizontal="center" vertical="center"/>
    </xf>
    <xf numFmtId="0" fontId="14" fillId="0" borderId="30" xfId="0" applyFont="1" applyBorder="1" applyAlignment="1">
      <alignment horizontal="center" vertical="center"/>
    </xf>
    <xf numFmtId="0" fontId="14" fillId="0" borderId="134" xfId="0" applyFont="1" applyBorder="1" applyAlignment="1">
      <alignment horizontal="center" vertical="center"/>
    </xf>
    <xf numFmtId="0" fontId="14" fillId="6" borderId="128" xfId="0" applyFont="1" applyFill="1" applyBorder="1" applyAlignment="1" applyProtection="1">
      <alignment horizontal="center" vertical="center"/>
      <protection locked="0"/>
    </xf>
    <xf numFmtId="0" fontId="14" fillId="6" borderId="30" xfId="0" applyFont="1" applyFill="1" applyBorder="1" applyAlignment="1" applyProtection="1">
      <alignment horizontal="center" vertical="center"/>
      <protection locked="0"/>
    </xf>
    <xf numFmtId="0" fontId="14" fillId="6" borderId="134" xfId="0" applyFont="1" applyFill="1" applyBorder="1" applyAlignment="1" applyProtection="1">
      <alignment horizontal="center" vertical="center"/>
      <protection locked="0"/>
    </xf>
    <xf numFmtId="0" fontId="14" fillId="0" borderId="220" xfId="0" applyFont="1" applyBorder="1" applyAlignment="1">
      <alignment horizontal="center" vertical="center" textRotation="255"/>
    </xf>
    <xf numFmtId="0" fontId="14" fillId="0" borderId="113" xfId="0" applyFont="1" applyBorder="1" applyAlignment="1">
      <alignment horizontal="center" vertical="center" textRotation="255"/>
    </xf>
    <xf numFmtId="0" fontId="14" fillId="0" borderId="221" xfId="0" applyFont="1" applyBorder="1" applyAlignment="1">
      <alignment horizontal="center" vertical="center" textRotation="255"/>
    </xf>
    <xf numFmtId="0" fontId="14" fillId="0" borderId="60" xfId="0" applyFont="1" applyBorder="1" applyAlignment="1">
      <alignment horizontal="center" vertical="center"/>
    </xf>
    <xf numFmtId="0" fontId="14" fillId="0" borderId="48" xfId="0" applyFont="1" applyBorder="1" applyAlignment="1">
      <alignment horizontal="center" vertical="center"/>
    </xf>
    <xf numFmtId="0" fontId="53" fillId="0" borderId="9" xfId="0" applyFont="1" applyBorder="1" applyAlignment="1">
      <alignment horizontal="center" vertical="center"/>
    </xf>
    <xf numFmtId="0" fontId="53" fillId="0" borderId="23" xfId="0" applyFont="1" applyBorder="1" applyAlignment="1">
      <alignment horizontal="center" vertical="center"/>
    </xf>
    <xf numFmtId="177" fontId="14" fillId="0" borderId="21" xfId="0" applyNumberFormat="1" applyFont="1" applyBorder="1" applyAlignment="1">
      <alignment horizontal="center" vertical="center"/>
    </xf>
    <xf numFmtId="177" fontId="14" fillId="0" borderId="9" xfId="0" applyNumberFormat="1" applyFont="1" applyBorder="1" applyAlignment="1">
      <alignment horizontal="center" vertical="center"/>
    </xf>
    <xf numFmtId="177" fontId="14" fillId="0" borderId="23" xfId="0" applyNumberFormat="1" applyFont="1" applyBorder="1" applyAlignment="1">
      <alignment horizontal="center" vertical="center"/>
    </xf>
    <xf numFmtId="0" fontId="14" fillId="0" borderId="18" xfId="0" applyFont="1" applyBorder="1" applyAlignment="1">
      <alignment horizontal="center" vertical="center"/>
    </xf>
    <xf numFmtId="0" fontId="14" fillId="0" borderId="29" xfId="0" applyFont="1" applyBorder="1" applyAlignment="1">
      <alignment horizontal="center" vertical="center"/>
    </xf>
    <xf numFmtId="178" fontId="14" fillId="0" borderId="21" xfId="0" applyNumberFormat="1" applyFont="1" applyBorder="1" applyAlignment="1">
      <alignment horizontal="center" vertical="center" shrinkToFit="1"/>
    </xf>
    <xf numFmtId="178" fontId="14" fillId="0" borderId="9" xfId="0" applyNumberFormat="1" applyFont="1" applyBorder="1" applyAlignment="1">
      <alignment horizontal="center" vertical="center" shrinkToFit="1"/>
    </xf>
    <xf numFmtId="178" fontId="14" fillId="0" borderId="23" xfId="0" applyNumberFormat="1" applyFont="1" applyBorder="1" applyAlignment="1">
      <alignment horizontal="center" vertical="center" shrinkToFit="1"/>
    </xf>
    <xf numFmtId="0" fontId="14" fillId="7" borderId="21" xfId="0" applyFont="1" applyFill="1" applyBorder="1" applyAlignment="1">
      <alignment horizontal="center" vertical="center"/>
    </xf>
    <xf numFmtId="0" fontId="14" fillId="7" borderId="9" xfId="0" applyFont="1" applyFill="1" applyBorder="1" applyAlignment="1">
      <alignment horizontal="center" vertical="center"/>
    </xf>
    <xf numFmtId="0" fontId="14" fillId="7" borderId="23" xfId="0" applyFont="1" applyFill="1" applyBorder="1" applyAlignment="1">
      <alignment horizontal="center" vertical="center"/>
    </xf>
    <xf numFmtId="0" fontId="14" fillId="7" borderId="21" xfId="0" applyFont="1" applyFill="1" applyBorder="1" applyAlignment="1">
      <alignment horizontal="center" vertical="center" shrinkToFit="1"/>
    </xf>
    <xf numFmtId="0" fontId="14" fillId="7" borderId="9" xfId="0" applyFont="1" applyFill="1" applyBorder="1" applyAlignment="1">
      <alignment horizontal="center" vertical="center" shrinkToFit="1"/>
    </xf>
    <xf numFmtId="0" fontId="14" fillId="7" borderId="23" xfId="0" applyFont="1" applyFill="1" applyBorder="1" applyAlignment="1">
      <alignment horizontal="center" vertical="center" shrinkToFit="1"/>
    </xf>
    <xf numFmtId="0" fontId="14" fillId="7" borderId="21" xfId="0" applyFont="1" applyFill="1" applyBorder="1" applyAlignment="1">
      <alignment horizontal="center" vertical="center"/>
    </xf>
    <xf numFmtId="0" fontId="14" fillId="7" borderId="9" xfId="0" applyFont="1" applyFill="1" applyBorder="1" applyAlignment="1">
      <alignment horizontal="center" vertical="center"/>
    </xf>
    <xf numFmtId="0" fontId="14" fillId="7" borderId="23"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11" xfId="0" applyFont="1" applyFill="1" applyBorder="1" applyAlignment="1">
      <alignment horizontal="center" vertical="center"/>
    </xf>
    <xf numFmtId="0" fontId="14" fillId="5" borderId="13" xfId="0" applyFont="1" applyFill="1" applyBorder="1" applyAlignment="1">
      <alignment horizontal="center" vertical="center"/>
    </xf>
    <xf numFmtId="0" fontId="14" fillId="5" borderId="14"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17" xfId="0" applyFont="1" applyFill="1" applyBorder="1" applyAlignment="1">
      <alignment horizontal="center" vertical="center"/>
    </xf>
    <xf numFmtId="0" fontId="14" fillId="7" borderId="21" xfId="0" applyFont="1" applyFill="1" applyBorder="1" applyAlignment="1">
      <alignment horizontal="distributed" vertical="center"/>
    </xf>
    <xf numFmtId="0" fontId="14" fillId="7" borderId="9" xfId="0" applyFont="1" applyFill="1" applyBorder="1" applyAlignment="1">
      <alignment horizontal="distributed" vertical="center"/>
    </xf>
    <xf numFmtId="0" fontId="14" fillId="7" borderId="23" xfId="0" applyFont="1" applyFill="1" applyBorder="1" applyAlignment="1">
      <alignment horizontal="distributed" vertical="center"/>
    </xf>
    <xf numFmtId="0" fontId="14" fillId="7" borderId="12"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14" fillId="7" borderId="14"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4" fillId="7" borderId="21" xfId="0" applyFont="1" applyFill="1" applyBorder="1" applyAlignment="1">
      <alignment horizontal="distributed" vertical="center"/>
    </xf>
    <xf numFmtId="0" fontId="14" fillId="7" borderId="9" xfId="0" applyFont="1" applyFill="1" applyBorder="1" applyAlignment="1">
      <alignment horizontal="distributed" vertical="center"/>
    </xf>
    <xf numFmtId="0" fontId="14" fillId="7" borderId="23" xfId="0" applyFont="1" applyFill="1" applyBorder="1" applyAlignment="1">
      <alignment horizontal="distributed" vertical="center"/>
    </xf>
    <xf numFmtId="0" fontId="53" fillId="0" borderId="0" xfId="0" applyFont="1" applyBorder="1" applyAlignment="1">
      <alignment horizontal="center" vertical="center"/>
    </xf>
    <xf numFmtId="0" fontId="53" fillId="0" borderId="15" xfId="0" applyFont="1" applyBorder="1" applyAlignment="1">
      <alignment horizontal="center" vertical="center"/>
    </xf>
    <xf numFmtId="0" fontId="53" fillId="0" borderId="0" xfId="0" applyFont="1" applyAlignment="1">
      <alignment horizontal="center" vertical="center"/>
    </xf>
    <xf numFmtId="0" fontId="14" fillId="0" borderId="116"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164" xfId="0" applyFont="1" applyFill="1" applyBorder="1" applyAlignment="1">
      <alignment horizontal="center" vertical="center"/>
    </xf>
    <xf numFmtId="0" fontId="14" fillId="7" borderId="11" xfId="0" applyFont="1" applyFill="1" applyBorder="1" applyAlignment="1">
      <alignment horizontal="center" vertical="center"/>
    </xf>
    <xf numFmtId="0" fontId="14" fillId="7" borderId="13" xfId="0" applyFont="1" applyFill="1" applyBorder="1" applyAlignment="1">
      <alignment horizontal="center" vertical="center"/>
    </xf>
    <xf numFmtId="0" fontId="14" fillId="7" borderId="14" xfId="0" applyFont="1" applyFill="1" applyBorder="1" applyAlignment="1">
      <alignment horizontal="center" vertical="center"/>
    </xf>
    <xf numFmtId="0" fontId="14" fillId="7" borderId="10" xfId="0" applyFont="1" applyFill="1" applyBorder="1" applyAlignment="1">
      <alignment horizontal="center" vertical="center"/>
    </xf>
    <xf numFmtId="0" fontId="14" fillId="7" borderId="17" xfId="0" applyFont="1" applyFill="1" applyBorder="1" applyAlignment="1">
      <alignment horizontal="center" vertical="center"/>
    </xf>
    <xf numFmtId="0" fontId="14" fillId="0" borderId="14" xfId="0" applyFont="1" applyBorder="1" applyAlignment="1">
      <alignment horizontal="center" vertical="center" shrinkToFit="1"/>
    </xf>
    <xf numFmtId="0" fontId="14" fillId="0" borderId="17" xfId="0" applyFont="1" applyBorder="1" applyAlignment="1">
      <alignment horizontal="center" vertical="center" shrinkToFit="1"/>
    </xf>
    <xf numFmtId="0" fontId="14" fillId="5" borderId="21"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23" xfId="0" applyFont="1" applyFill="1" applyBorder="1" applyAlignment="1">
      <alignment horizontal="center" vertical="center"/>
    </xf>
    <xf numFmtId="0" fontId="16" fillId="0" borderId="10" xfId="0" applyFont="1" applyBorder="1" applyAlignment="1">
      <alignment horizontal="center" vertical="center"/>
    </xf>
    <xf numFmtId="0" fontId="14" fillId="0" borderId="18" xfId="0" applyFont="1" applyBorder="1" applyAlignment="1" quotePrefix="1">
      <alignment horizontal="center" vertical="center"/>
    </xf>
    <xf numFmtId="0" fontId="14" fillId="7" borderId="18" xfId="0" applyFont="1" applyFill="1" applyBorder="1" applyAlignment="1">
      <alignment horizontal="center" vertical="center" textRotation="255" shrinkToFit="1"/>
    </xf>
    <xf numFmtId="0" fontId="14" fillId="7" borderId="26" xfId="0" applyFont="1" applyFill="1" applyBorder="1" applyAlignment="1">
      <alignment horizontal="center" vertical="center" textRotation="255" shrinkToFit="1"/>
    </xf>
    <xf numFmtId="0" fontId="14" fillId="7" borderId="29" xfId="0" applyFont="1" applyFill="1" applyBorder="1" applyAlignment="1">
      <alignment horizontal="center" vertical="center" textRotation="255" shrinkToFit="1"/>
    </xf>
    <xf numFmtId="0" fontId="14" fillId="7" borderId="12" xfId="0" applyFont="1" applyFill="1" applyBorder="1" applyAlignment="1">
      <alignment horizontal="center" vertical="center" wrapText="1" shrinkToFit="1"/>
    </xf>
    <xf numFmtId="0" fontId="14" fillId="7" borderId="11" xfId="0" applyFont="1" applyFill="1" applyBorder="1" applyAlignment="1">
      <alignment horizontal="center" vertical="center" wrapText="1" shrinkToFit="1"/>
    </xf>
    <xf numFmtId="0" fontId="14" fillId="7" borderId="13" xfId="0" applyFont="1" applyFill="1" applyBorder="1" applyAlignment="1">
      <alignment horizontal="center" vertical="center" wrapText="1" shrinkToFit="1"/>
    </xf>
    <xf numFmtId="0" fontId="14" fillId="7" borderId="14" xfId="0" applyFont="1" applyFill="1" applyBorder="1" applyAlignment="1">
      <alignment horizontal="center" vertical="center" wrapText="1" shrinkToFit="1"/>
    </xf>
    <xf numFmtId="0" fontId="14" fillId="7" borderId="10" xfId="0" applyFont="1" applyFill="1" applyBorder="1" applyAlignment="1">
      <alignment horizontal="center" vertical="center" wrapText="1" shrinkToFit="1"/>
    </xf>
    <xf numFmtId="0" fontId="14" fillId="7" borderId="17" xfId="0" applyFont="1" applyFill="1" applyBorder="1" applyAlignment="1">
      <alignment horizontal="center" vertical="center" wrapText="1" shrinkToFit="1"/>
    </xf>
    <xf numFmtId="0" fontId="16" fillId="0" borderId="10" xfId="0" applyFont="1" applyBorder="1" applyAlignment="1">
      <alignment horizontal="left" vertical="center"/>
    </xf>
    <xf numFmtId="0" fontId="14" fillId="0" borderId="222" xfId="0" applyFont="1" applyBorder="1" applyAlignment="1">
      <alignment horizontal="distributed" vertical="center"/>
    </xf>
    <xf numFmtId="0" fontId="14" fillId="7" borderId="12" xfId="0" applyFont="1" applyFill="1" applyBorder="1" applyAlignment="1">
      <alignment horizontal="center" vertical="center" textRotation="255" shrinkToFit="1"/>
    </xf>
    <xf numFmtId="0" fontId="14" fillId="7" borderId="13" xfId="0" applyFont="1" applyFill="1" applyBorder="1" applyAlignment="1">
      <alignment horizontal="center" vertical="center" textRotation="255" shrinkToFit="1"/>
    </xf>
    <xf numFmtId="0" fontId="14" fillId="7" borderId="16" xfId="0" applyFont="1" applyFill="1" applyBorder="1" applyAlignment="1">
      <alignment horizontal="center" vertical="center" textRotation="255" shrinkToFit="1"/>
    </xf>
    <xf numFmtId="0" fontId="14" fillId="7" borderId="15" xfId="0" applyFont="1" applyFill="1" applyBorder="1" applyAlignment="1">
      <alignment horizontal="center" vertical="center" textRotation="255" shrinkToFit="1"/>
    </xf>
    <xf numFmtId="0" fontId="14" fillId="7" borderId="14" xfId="0" applyFont="1" applyFill="1" applyBorder="1" applyAlignment="1">
      <alignment horizontal="center" vertical="center" textRotation="255" shrinkToFit="1"/>
    </xf>
    <xf numFmtId="0" fontId="14" fillId="7" borderId="17" xfId="0" applyFont="1" applyFill="1" applyBorder="1" applyAlignment="1">
      <alignment horizontal="center" vertical="center" textRotation="255" shrinkToFit="1"/>
    </xf>
    <xf numFmtId="0" fontId="14" fillId="0" borderId="26" xfId="0" applyFont="1" applyBorder="1" applyAlignment="1">
      <alignment horizontal="center" vertical="center"/>
    </xf>
    <xf numFmtId="0" fontId="14" fillId="0" borderId="16" xfId="0" applyFont="1" applyBorder="1" applyAlignment="1">
      <alignment horizontal="distributed" vertical="center"/>
    </xf>
    <xf numFmtId="0" fontId="14" fillId="0" borderId="0" xfId="0" applyFont="1" applyAlignment="1">
      <alignment horizontal="distributed" vertical="center"/>
    </xf>
    <xf numFmtId="0" fontId="14" fillId="0" borderId="223" xfId="0" applyFont="1" applyBorder="1" applyAlignment="1">
      <alignment horizontal="distributed" vertical="center"/>
    </xf>
    <xf numFmtId="0" fontId="14" fillId="0" borderId="161" xfId="0" applyFont="1" applyFill="1" applyBorder="1" applyAlignment="1">
      <alignment horizontal="center" vertical="center"/>
    </xf>
    <xf numFmtId="0" fontId="14" fillId="0" borderId="126" xfId="0" applyFont="1" applyFill="1" applyBorder="1" applyAlignment="1">
      <alignment horizontal="center" vertical="center"/>
    </xf>
    <xf numFmtId="0" fontId="14" fillId="0" borderId="162" xfId="0" applyFont="1" applyFill="1" applyBorder="1" applyAlignment="1">
      <alignment horizontal="center" vertical="center"/>
    </xf>
    <xf numFmtId="0" fontId="14" fillId="0" borderId="12" xfId="0" applyFont="1" applyBorder="1" applyAlignment="1">
      <alignment horizontal="distributed" vertical="center"/>
    </xf>
    <xf numFmtId="0" fontId="14" fillId="0" borderId="11" xfId="0" applyFont="1" applyBorder="1" applyAlignment="1">
      <alignment horizontal="distributed" vertical="center"/>
    </xf>
    <xf numFmtId="0" fontId="14" fillId="0" borderId="224" xfId="0" applyFont="1" applyBorder="1" applyAlignment="1">
      <alignment horizontal="distributed" vertical="center"/>
    </xf>
    <xf numFmtId="0" fontId="14" fillId="0" borderId="14" xfId="0" applyFont="1" applyBorder="1" applyAlignment="1">
      <alignment horizontal="left" vertical="center" shrinkToFit="1"/>
    </xf>
    <xf numFmtId="0" fontId="14" fillId="0" borderId="10" xfId="0" applyFont="1" applyBorder="1" applyAlignment="1">
      <alignment horizontal="left" vertical="center" shrinkToFit="1"/>
    </xf>
    <xf numFmtId="0" fontId="54" fillId="0" borderId="0" xfId="0" applyFont="1" applyBorder="1" applyAlignment="1">
      <alignment horizontal="center" vertical="center"/>
    </xf>
    <xf numFmtId="178" fontId="14" fillId="0" borderId="0" xfId="0" applyNumberFormat="1" applyFont="1" applyBorder="1" applyAlignment="1">
      <alignment horizontal="center" vertical="center"/>
    </xf>
    <xf numFmtId="0" fontId="14" fillId="0" borderId="21" xfId="0" applyFont="1" applyBorder="1" applyAlignment="1">
      <alignment horizontal="left" vertical="center"/>
    </xf>
    <xf numFmtId="0" fontId="14" fillId="0" borderId="9" xfId="0" applyFont="1" applyBorder="1" applyAlignment="1">
      <alignment horizontal="left" vertical="center"/>
    </xf>
    <xf numFmtId="0" fontId="14" fillId="0" borderId="23" xfId="0" applyFont="1" applyBorder="1" applyAlignment="1">
      <alignment horizontal="left" vertical="center"/>
    </xf>
    <xf numFmtId="0" fontId="14" fillId="0" borderId="18" xfId="0" applyFont="1" applyFill="1" applyBorder="1" applyAlignment="1" quotePrefix="1">
      <alignment horizontal="center" vertical="center"/>
    </xf>
    <xf numFmtId="0" fontId="14" fillId="0" borderId="26" xfId="0" applyFont="1" applyFill="1" applyBorder="1" applyAlignment="1" quotePrefix="1">
      <alignment horizontal="center" vertical="center"/>
    </xf>
    <xf numFmtId="0" fontId="14" fillId="0" borderId="29" xfId="0" applyFont="1" applyFill="1" applyBorder="1" applyAlignment="1" quotePrefix="1">
      <alignment horizontal="center" vertical="center"/>
    </xf>
    <xf numFmtId="0" fontId="14" fillId="0" borderId="26" xfId="0" applyFont="1" applyFill="1" applyBorder="1" applyAlignment="1">
      <alignment horizontal="center" vertical="center"/>
    </xf>
    <xf numFmtId="0" fontId="14" fillId="0" borderId="29" xfId="0" applyFont="1" applyFill="1" applyBorder="1" applyAlignment="1">
      <alignment horizontal="center" vertical="center"/>
    </xf>
    <xf numFmtId="0" fontId="0" fillId="0" borderId="9" xfId="0" applyBorder="1" applyAlignment="1">
      <alignment horizontal="distributed" vertical="center"/>
    </xf>
    <xf numFmtId="0" fontId="0" fillId="0" borderId="23" xfId="0" applyBorder="1" applyAlignment="1">
      <alignment horizontal="distributed" vertical="center"/>
    </xf>
    <xf numFmtId="0" fontId="0" fillId="0" borderId="15" xfId="0" applyBorder="1" applyAlignment="1">
      <alignment horizontal="center" vertical="distributed" textRotation="255"/>
    </xf>
    <xf numFmtId="0" fontId="0" fillId="0" borderId="16" xfId="0" applyBorder="1" applyAlignment="1">
      <alignment horizontal="center" vertical="distributed" textRotation="255"/>
    </xf>
    <xf numFmtId="0" fontId="0" fillId="0" borderId="14" xfId="0" applyBorder="1" applyAlignment="1">
      <alignment horizontal="center" vertical="distributed" textRotation="255"/>
    </xf>
    <xf numFmtId="0" fontId="0" fillId="0" borderId="17" xfId="0" applyBorder="1" applyAlignment="1">
      <alignment horizontal="center" vertical="distributed" textRotation="255"/>
    </xf>
    <xf numFmtId="0" fontId="14" fillId="7" borderId="12" xfId="0" applyFont="1" applyFill="1" applyBorder="1" applyAlignment="1">
      <alignment horizontal="distributed" vertical="center"/>
    </xf>
    <xf numFmtId="0" fontId="14" fillId="7" borderId="11" xfId="0" applyFont="1" applyFill="1" applyBorder="1" applyAlignment="1">
      <alignment horizontal="distributed" vertical="center"/>
    </xf>
    <xf numFmtId="0" fontId="14" fillId="7" borderId="13" xfId="0" applyFont="1" applyFill="1" applyBorder="1" applyAlignment="1">
      <alignment horizontal="distributed" vertical="center"/>
    </xf>
    <xf numFmtId="0" fontId="14" fillId="7" borderId="14" xfId="0" applyFont="1" applyFill="1" applyBorder="1" applyAlignment="1">
      <alignment horizontal="distributed" vertical="center"/>
    </xf>
    <xf numFmtId="0" fontId="14" fillId="7" borderId="10" xfId="0" applyFont="1" applyFill="1" applyBorder="1" applyAlignment="1">
      <alignment horizontal="distributed" vertical="center"/>
    </xf>
    <xf numFmtId="0" fontId="14" fillId="7" borderId="17" xfId="0" applyFont="1" applyFill="1" applyBorder="1" applyAlignment="1">
      <alignment horizontal="distributed" vertical="center"/>
    </xf>
    <xf numFmtId="0" fontId="14" fillId="7" borderId="12" xfId="0" applyFont="1" applyFill="1" applyBorder="1" applyAlignment="1">
      <alignment horizontal="center" vertical="center"/>
    </xf>
    <xf numFmtId="0" fontId="14" fillId="7" borderId="16" xfId="0" applyFont="1" applyFill="1" applyBorder="1" applyAlignment="1">
      <alignment horizontal="center" vertical="center"/>
    </xf>
    <xf numFmtId="0" fontId="14" fillId="7" borderId="0" xfId="0" applyFont="1" applyFill="1" applyBorder="1" applyAlignment="1">
      <alignment horizontal="center" vertical="center"/>
    </xf>
    <xf numFmtId="0" fontId="14" fillId="7" borderId="15"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9" xfId="0" applyFont="1" applyFill="1" applyBorder="1" applyAlignment="1">
      <alignment horizontal="center" vertical="center"/>
    </xf>
    <xf numFmtId="0" fontId="14" fillId="6" borderId="23" xfId="0" applyFont="1" applyFill="1" applyBorder="1" applyAlignment="1">
      <alignment horizontal="center" vertical="center"/>
    </xf>
    <xf numFmtId="0" fontId="14" fillId="6" borderId="12" xfId="0" applyFont="1" applyFill="1" applyBorder="1" applyAlignment="1">
      <alignment horizontal="center" vertical="center"/>
    </xf>
    <xf numFmtId="0" fontId="14" fillId="6" borderId="11" xfId="0" applyFont="1" applyFill="1" applyBorder="1" applyAlignment="1">
      <alignment horizontal="center" vertical="center"/>
    </xf>
    <xf numFmtId="0" fontId="14" fillId="6" borderId="13" xfId="0" applyFont="1" applyFill="1" applyBorder="1" applyAlignment="1">
      <alignment horizontal="center" vertical="center"/>
    </xf>
    <xf numFmtId="0" fontId="14" fillId="6" borderId="14" xfId="0" applyFont="1" applyFill="1" applyBorder="1" applyAlignment="1">
      <alignment horizontal="center" vertical="center"/>
    </xf>
    <xf numFmtId="0" fontId="14" fillId="6" borderId="10" xfId="0" applyFont="1" applyFill="1" applyBorder="1" applyAlignment="1">
      <alignment horizontal="center" vertical="center"/>
    </xf>
    <xf numFmtId="0" fontId="14" fillId="6" borderId="17" xfId="0" applyFont="1" applyFill="1" applyBorder="1" applyAlignment="1">
      <alignment horizontal="center" vertical="center"/>
    </xf>
    <xf numFmtId="176" fontId="14" fillId="0" borderId="12" xfId="0" applyNumberFormat="1" applyFont="1" applyBorder="1" applyAlignment="1">
      <alignment horizontal="center" vertical="center"/>
    </xf>
    <xf numFmtId="176" fontId="14" fillId="0" borderId="11" xfId="0" applyNumberFormat="1" applyFont="1" applyBorder="1" applyAlignment="1">
      <alignment horizontal="center" vertical="center"/>
    </xf>
    <xf numFmtId="176" fontId="14" fillId="0" borderId="13" xfId="0" applyNumberFormat="1" applyFont="1" applyBorder="1" applyAlignment="1">
      <alignment horizontal="center" vertical="center"/>
    </xf>
    <xf numFmtId="176" fontId="14" fillId="0" borderId="14" xfId="0" applyNumberFormat="1" applyFont="1" applyBorder="1" applyAlignment="1">
      <alignment horizontal="center" vertical="center"/>
    </xf>
    <xf numFmtId="176" fontId="14" fillId="0" borderId="10" xfId="0" applyNumberFormat="1" applyFont="1" applyBorder="1" applyAlignment="1">
      <alignment horizontal="center" vertical="center"/>
    </xf>
    <xf numFmtId="176" fontId="14" fillId="0" borderId="17" xfId="0" applyNumberFormat="1" applyFont="1" applyBorder="1" applyAlignment="1">
      <alignment horizontal="center" vertical="center"/>
    </xf>
    <xf numFmtId="0" fontId="14" fillId="0" borderId="0" xfId="0" applyFont="1"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xf>
    <xf numFmtId="0" fontId="14" fillId="0" borderId="18" xfId="0" applyFont="1" applyFill="1" applyBorder="1" applyAlignment="1">
      <alignment horizontal="center" vertical="center"/>
    </xf>
    <xf numFmtId="176" fontId="14" fillId="0" borderId="21" xfId="0" applyNumberFormat="1" applyFont="1" applyBorder="1" applyAlignment="1">
      <alignment horizontal="center" vertical="center"/>
    </xf>
    <xf numFmtId="176" fontId="14" fillId="0" borderId="9" xfId="0" applyNumberFormat="1" applyFont="1" applyBorder="1" applyAlignment="1">
      <alignment horizontal="center" vertical="center"/>
    </xf>
    <xf numFmtId="176" fontId="14" fillId="0" borderId="23" xfId="0" applyNumberFormat="1" applyFont="1" applyBorder="1" applyAlignment="1">
      <alignment horizontal="center" vertical="center"/>
    </xf>
    <xf numFmtId="177" fontId="14" fillId="0" borderId="21" xfId="0" applyNumberFormat="1" applyFont="1" applyBorder="1" applyAlignment="1">
      <alignment horizontal="center" vertical="center"/>
    </xf>
    <xf numFmtId="177" fontId="14" fillId="0" borderId="9" xfId="0" applyNumberFormat="1" applyFont="1" applyBorder="1" applyAlignment="1">
      <alignment horizontal="center" vertical="center"/>
    </xf>
    <xf numFmtId="177" fontId="14" fillId="0" borderId="23" xfId="0" applyNumberFormat="1" applyFont="1" applyBorder="1" applyAlignment="1">
      <alignment horizontal="center" vertical="center"/>
    </xf>
    <xf numFmtId="0" fontId="16" fillId="0" borderId="0" xfId="0" applyFont="1" applyBorder="1" applyAlignment="1">
      <alignment horizontal="distributed" vertical="center"/>
    </xf>
    <xf numFmtId="0" fontId="14" fillId="0" borderId="21" xfId="0" applyFont="1" applyBorder="1" applyAlignment="1">
      <alignment horizontal="center"/>
    </xf>
    <xf numFmtId="0" fontId="14" fillId="0" borderId="9" xfId="0" applyFont="1" applyBorder="1" applyAlignment="1">
      <alignment horizontal="center"/>
    </xf>
    <xf numFmtId="0" fontId="14" fillId="0" borderId="23" xfId="0" applyFont="1" applyBorder="1" applyAlignment="1">
      <alignment horizontal="center"/>
    </xf>
    <xf numFmtId="0" fontId="14" fillId="0" borderId="21" xfId="0" applyFont="1" applyBorder="1" applyAlignment="1">
      <alignment horizontal="center" shrinkToFit="1"/>
    </xf>
    <xf numFmtId="0" fontId="14" fillId="0" borderId="9" xfId="0" applyFont="1" applyBorder="1" applyAlignment="1">
      <alignment horizontal="center" shrinkToFit="1"/>
    </xf>
    <xf numFmtId="0" fontId="14" fillId="0" borderId="23" xfId="0" applyFont="1" applyBorder="1" applyAlignment="1">
      <alignment horizontal="center" shrinkToFit="1"/>
    </xf>
    <xf numFmtId="0" fontId="53" fillId="0" borderId="11" xfId="0" applyFont="1" applyBorder="1" applyAlignment="1">
      <alignment horizontal="center" vertical="center"/>
    </xf>
    <xf numFmtId="0" fontId="53" fillId="0" borderId="13" xfId="0" applyFont="1" applyBorder="1" applyAlignment="1">
      <alignment horizontal="center" vertical="center"/>
    </xf>
    <xf numFmtId="0" fontId="53" fillId="0" borderId="10" xfId="0" applyFont="1" applyBorder="1" applyAlignment="1">
      <alignment horizontal="center" vertical="center"/>
    </xf>
    <xf numFmtId="0" fontId="53" fillId="0" borderId="17" xfId="0" applyFont="1" applyBorder="1" applyAlignment="1">
      <alignment horizontal="center" vertical="center"/>
    </xf>
    <xf numFmtId="0" fontId="14" fillId="4" borderId="21" xfId="0" applyFont="1" applyFill="1" applyBorder="1" applyAlignment="1">
      <alignment horizontal="distributed" vertical="center"/>
    </xf>
    <xf numFmtId="0" fontId="14" fillId="4" borderId="9" xfId="0" applyFont="1" applyFill="1" applyBorder="1" applyAlignment="1">
      <alignment horizontal="distributed" vertical="center"/>
    </xf>
    <xf numFmtId="0" fontId="14" fillId="4" borderId="23" xfId="0" applyFont="1" applyFill="1" applyBorder="1" applyAlignment="1">
      <alignment horizontal="distributed" vertical="center"/>
    </xf>
    <xf numFmtId="0" fontId="14" fillId="7" borderId="12" xfId="0" applyFont="1" applyFill="1" applyBorder="1" applyAlignment="1">
      <alignment horizontal="center" vertical="center"/>
    </xf>
    <xf numFmtId="0" fontId="14" fillId="4" borderId="12" xfId="0" applyFont="1" applyFill="1" applyBorder="1" applyAlignment="1">
      <alignment horizontal="distributed" vertical="center"/>
    </xf>
    <xf numFmtId="0" fontId="14" fillId="4" borderId="11" xfId="0" applyFont="1" applyFill="1" applyBorder="1" applyAlignment="1">
      <alignment horizontal="distributed" vertical="center"/>
    </xf>
    <xf numFmtId="0" fontId="14" fillId="4" borderId="13" xfId="0" applyFont="1" applyFill="1" applyBorder="1" applyAlignment="1">
      <alignment horizontal="distributed" vertical="center"/>
    </xf>
    <xf numFmtId="0" fontId="14" fillId="4" borderId="16" xfId="0" applyFont="1" applyFill="1" applyBorder="1" applyAlignment="1">
      <alignment horizontal="distributed" vertical="center"/>
    </xf>
    <xf numFmtId="0" fontId="14" fillId="4" borderId="0" xfId="0" applyFont="1" applyFill="1" applyBorder="1" applyAlignment="1">
      <alignment horizontal="distributed" vertical="center"/>
    </xf>
    <xf numFmtId="0" fontId="14" fillId="4" borderId="15" xfId="0" applyFont="1" applyFill="1" applyBorder="1" applyAlignment="1">
      <alignment horizontal="distributed" vertical="center"/>
    </xf>
    <xf numFmtId="0" fontId="14" fillId="4" borderId="14" xfId="0" applyFont="1" applyFill="1" applyBorder="1" applyAlignment="1">
      <alignment horizontal="distributed" vertical="center"/>
    </xf>
    <xf numFmtId="0" fontId="14" fillId="4" borderId="10" xfId="0" applyFont="1" applyFill="1" applyBorder="1" applyAlignment="1">
      <alignment horizontal="distributed" vertical="center"/>
    </xf>
    <xf numFmtId="0" fontId="14" fillId="4" borderId="17" xfId="0" applyFont="1" applyFill="1" applyBorder="1" applyAlignment="1">
      <alignment horizontal="distributed" vertical="center"/>
    </xf>
    <xf numFmtId="0" fontId="14" fillId="0" borderId="18" xfId="0" applyFont="1" applyBorder="1" applyAlignment="1" quotePrefix="1">
      <alignment horizontal="center" vertical="center" shrinkToFit="1"/>
    </xf>
    <xf numFmtId="0" fontId="0" fillId="0" borderId="26" xfId="0" applyBorder="1" applyAlignment="1">
      <alignment horizontal="center" vertical="center"/>
    </xf>
    <xf numFmtId="0" fontId="0" fillId="0" borderId="29" xfId="0" applyBorder="1" applyAlignment="1">
      <alignment horizontal="center" vertical="center"/>
    </xf>
    <xf numFmtId="0" fontId="14" fillId="5" borderId="21" xfId="0" applyFont="1" applyFill="1" applyBorder="1" applyAlignment="1">
      <alignment horizontal="distributed" vertical="center"/>
    </xf>
    <xf numFmtId="0" fontId="14" fillId="5" borderId="9" xfId="0" applyFont="1" applyFill="1" applyBorder="1" applyAlignment="1">
      <alignment horizontal="distributed" vertical="center"/>
    </xf>
    <xf numFmtId="0" fontId="14" fillId="5" borderId="23" xfId="0" applyFont="1" applyFill="1" applyBorder="1" applyAlignment="1">
      <alignment horizontal="distributed" vertical="center"/>
    </xf>
    <xf numFmtId="0" fontId="21" fillId="4" borderId="21" xfId="0" applyFont="1" applyFill="1" applyBorder="1" applyAlignment="1">
      <alignment horizontal="distributed" vertical="center"/>
    </xf>
    <xf numFmtId="0" fontId="21" fillId="4" borderId="9" xfId="0" applyFont="1" applyFill="1" applyBorder="1" applyAlignment="1">
      <alignment horizontal="distributed" vertical="center"/>
    </xf>
    <xf numFmtId="0" fontId="21" fillId="4" borderId="23" xfId="0" applyFont="1" applyFill="1" applyBorder="1" applyAlignment="1">
      <alignment horizontal="distributed" vertical="center"/>
    </xf>
    <xf numFmtId="0" fontId="14" fillId="4" borderId="21"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12" xfId="0" applyFont="1" applyFill="1" applyBorder="1" applyAlignment="1">
      <alignment horizontal="distributed" vertical="distributed"/>
    </xf>
    <xf numFmtId="0" fontId="14" fillId="4" borderId="11" xfId="0" applyFont="1" applyFill="1" applyBorder="1" applyAlignment="1">
      <alignment horizontal="distributed" vertical="distributed"/>
    </xf>
    <xf numFmtId="0" fontId="14" fillId="4" borderId="13" xfId="0" applyFont="1" applyFill="1" applyBorder="1" applyAlignment="1">
      <alignment horizontal="distributed" vertical="distributed"/>
    </xf>
    <xf numFmtId="0" fontId="14" fillId="0" borderId="0" xfId="0" applyFont="1" applyAlignment="1">
      <alignment textRotation="90"/>
    </xf>
    <xf numFmtId="178" fontId="14" fillId="0" borderId="0" xfId="0" applyNumberFormat="1" applyFont="1" applyAlignment="1">
      <alignment horizontal="center" textRotation="90"/>
    </xf>
    <xf numFmtId="0" fontId="3" fillId="0" borderId="0" xfId="21" applyFont="1" applyBorder="1" applyAlignment="1">
      <alignment horizontal="center" vertical="center"/>
      <protection/>
    </xf>
    <xf numFmtId="0" fontId="16" fillId="0" borderId="8" xfId="0" applyFont="1" applyBorder="1" applyAlignment="1">
      <alignment horizontal="distributed" vertical="center"/>
    </xf>
    <xf numFmtId="0" fontId="14" fillId="4" borderId="12" xfId="0" applyFont="1" applyFill="1" applyBorder="1" applyAlignment="1">
      <alignment horizontal="center" vertical="center" wrapText="1" shrinkToFit="1"/>
    </xf>
    <xf numFmtId="0" fontId="14" fillId="4" borderId="11" xfId="0" applyFont="1" applyFill="1" applyBorder="1" applyAlignment="1">
      <alignment horizontal="center" vertical="center" wrapText="1" shrinkToFit="1"/>
    </xf>
    <xf numFmtId="0" fontId="14" fillId="4" borderId="16" xfId="0" applyFont="1" applyFill="1" applyBorder="1" applyAlignment="1">
      <alignment horizontal="center" vertical="center" wrapText="1" shrinkToFit="1"/>
    </xf>
    <xf numFmtId="0" fontId="14" fillId="4" borderId="0" xfId="0" applyFont="1" applyFill="1" applyBorder="1" applyAlignment="1">
      <alignment horizontal="center" vertical="center" wrapText="1" shrinkToFit="1"/>
    </xf>
    <xf numFmtId="0" fontId="14" fillId="4" borderId="14" xfId="0" applyFont="1" applyFill="1" applyBorder="1" applyAlignment="1">
      <alignment horizontal="center" vertical="center" wrapText="1" shrinkToFit="1"/>
    </xf>
    <xf numFmtId="0" fontId="14" fillId="4" borderId="10" xfId="0" applyFont="1" applyFill="1" applyBorder="1" applyAlignment="1">
      <alignment horizontal="center" vertical="center" wrapText="1" shrinkToFit="1"/>
    </xf>
    <xf numFmtId="0" fontId="14" fillId="0" borderId="26" xfId="0" applyFont="1" applyBorder="1" applyAlignment="1" quotePrefix="1">
      <alignment horizontal="center" vertical="center" shrinkToFit="1"/>
    </xf>
    <xf numFmtId="0" fontId="14" fillId="6" borderId="21" xfId="0" applyFont="1" applyFill="1" applyBorder="1" applyAlignment="1">
      <alignment horizontal="distributed" vertical="center"/>
    </xf>
    <xf numFmtId="0" fontId="14" fillId="6" borderId="9" xfId="0" applyFont="1" applyFill="1" applyBorder="1" applyAlignment="1">
      <alignment horizontal="distributed" vertical="center"/>
    </xf>
    <xf numFmtId="0" fontId="14" fillId="6" borderId="23" xfId="0" applyFont="1" applyFill="1" applyBorder="1" applyAlignment="1">
      <alignment horizontal="distributed" vertical="center"/>
    </xf>
    <xf numFmtId="0" fontId="19" fillId="7" borderId="12" xfId="0" applyFont="1" applyFill="1" applyBorder="1" applyAlignment="1">
      <alignment horizontal="center" vertical="center" wrapText="1" shrinkToFit="1"/>
    </xf>
    <xf numFmtId="0" fontId="19" fillId="7" borderId="11" xfId="0" applyFont="1" applyFill="1" applyBorder="1" applyAlignment="1">
      <alignment horizontal="center" vertical="center" wrapText="1" shrinkToFit="1"/>
    </xf>
    <xf numFmtId="0" fontId="19" fillId="7" borderId="13" xfId="0" applyFont="1" applyFill="1" applyBorder="1" applyAlignment="1">
      <alignment horizontal="center" vertical="center" wrapText="1" shrinkToFit="1"/>
    </xf>
    <xf numFmtId="0" fontId="19" fillId="7" borderId="16" xfId="0" applyFont="1" applyFill="1" applyBorder="1" applyAlignment="1">
      <alignment horizontal="center" vertical="center" wrapText="1" shrinkToFit="1"/>
    </xf>
    <xf numFmtId="0" fontId="19" fillId="7" borderId="0" xfId="0" applyFont="1" applyFill="1" applyBorder="1" applyAlignment="1">
      <alignment horizontal="center" vertical="center" wrapText="1" shrinkToFit="1"/>
    </xf>
    <xf numFmtId="0" fontId="19" fillId="7" borderId="15" xfId="0" applyFont="1" applyFill="1" applyBorder="1" applyAlignment="1">
      <alignment horizontal="center" vertical="center" wrapText="1" shrinkToFit="1"/>
    </xf>
    <xf numFmtId="177" fontId="14" fillId="0" borderId="12" xfId="0" applyNumberFormat="1" applyFont="1" applyBorder="1" applyAlignment="1">
      <alignment horizontal="center" vertical="center"/>
    </xf>
    <xf numFmtId="177" fontId="14" fillId="0" borderId="11" xfId="0" applyNumberFormat="1" applyFont="1" applyBorder="1" applyAlignment="1">
      <alignment horizontal="center" vertical="center"/>
    </xf>
    <xf numFmtId="177" fontId="14" fillId="0" borderId="13" xfId="0" applyNumberFormat="1" applyFont="1" applyBorder="1" applyAlignment="1">
      <alignment horizontal="center" vertical="center"/>
    </xf>
    <xf numFmtId="177" fontId="14" fillId="0" borderId="14" xfId="0" applyNumberFormat="1" applyFont="1" applyBorder="1" applyAlignment="1">
      <alignment horizontal="center" vertical="center"/>
    </xf>
    <xf numFmtId="177" fontId="14" fillId="0" borderId="10" xfId="0" applyNumberFormat="1" applyFont="1" applyBorder="1" applyAlignment="1">
      <alignment horizontal="center" vertical="center"/>
    </xf>
    <xf numFmtId="177" fontId="14" fillId="0" borderId="17" xfId="0" applyNumberFormat="1" applyFont="1" applyBorder="1" applyAlignment="1">
      <alignment horizontal="center" vertical="center"/>
    </xf>
    <xf numFmtId="0" fontId="14" fillId="0" borderId="15" xfId="0" applyFont="1" applyBorder="1" applyAlignment="1" quotePrefix="1">
      <alignment horizontal="center" vertical="center"/>
    </xf>
    <xf numFmtId="0" fontId="14" fillId="0" borderId="17" xfId="0" applyFont="1" applyBorder="1" applyAlignment="1" quotePrefix="1">
      <alignment horizontal="center" vertical="center"/>
    </xf>
    <xf numFmtId="0" fontId="21" fillId="0" borderId="117"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59" xfId="0" applyFont="1" applyFill="1" applyBorder="1" applyAlignment="1">
      <alignment horizontal="center" vertical="center"/>
    </xf>
    <xf numFmtId="0" fontId="14" fillId="0" borderId="26" xfId="0" applyFont="1" applyBorder="1" applyAlignment="1" quotePrefix="1">
      <alignment horizontal="center" vertical="center"/>
    </xf>
    <xf numFmtId="0" fontId="14" fillId="0" borderId="29" xfId="0" applyFont="1" applyBorder="1" applyAlignment="1" quotePrefix="1">
      <alignment horizontal="center" vertical="center"/>
    </xf>
    <xf numFmtId="0" fontId="14" fillId="0" borderId="10" xfId="0" applyFont="1" applyBorder="1" applyAlignment="1">
      <alignment horizontal="center" vertical="center" shrinkToFit="1"/>
    </xf>
    <xf numFmtId="0" fontId="54" fillId="0" borderId="14" xfId="0" applyFont="1" applyBorder="1" applyAlignment="1">
      <alignment horizontal="center" vertical="center"/>
    </xf>
    <xf numFmtId="0" fontId="54" fillId="0" borderId="10" xfId="0" applyFont="1" applyBorder="1" applyAlignment="1">
      <alignment horizontal="center" vertical="center"/>
    </xf>
    <xf numFmtId="0" fontId="54" fillId="0" borderId="17" xfId="0" applyFont="1" applyBorder="1" applyAlignment="1">
      <alignment horizontal="center" vertical="center"/>
    </xf>
    <xf numFmtId="0" fontId="14" fillId="7" borderId="21"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7" borderId="23" xfId="0"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dxfs count="3">
    <dxf>
      <fill>
        <patternFill>
          <bgColor rgb="FFFF0000"/>
        </patternFill>
      </fill>
      <border/>
    </dxf>
    <dxf>
      <fill>
        <patternFill>
          <bgColor rgb="FFFFFF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8</xdr:row>
      <xdr:rowOff>133350</xdr:rowOff>
    </xdr:from>
    <xdr:to>
      <xdr:col>24</xdr:col>
      <xdr:colOff>9525</xdr:colOff>
      <xdr:row>13</xdr:row>
      <xdr:rowOff>9525</xdr:rowOff>
    </xdr:to>
    <xdr:sp>
      <xdr:nvSpPr>
        <xdr:cNvPr id="1" name="AutoShape 53"/>
        <xdr:cNvSpPr>
          <a:spLocks/>
        </xdr:cNvSpPr>
      </xdr:nvSpPr>
      <xdr:spPr>
        <a:xfrm>
          <a:off x="2409825" y="1524000"/>
          <a:ext cx="1714500" cy="7334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　設計条件
</a:t>
          </a:r>
          <a:r>
            <a:rPr lang="en-US" cap="none" sz="800" b="0" i="0" u="none" baseline="0">
              <a:latin typeface="ＭＳ Ｐゴシック"/>
              <a:ea typeface="ＭＳ Ｐゴシック"/>
              <a:cs typeface="ＭＳ Ｐゴシック"/>
            </a:rPr>
            <a:t>適用示方書、道路規格、河川・交差条件、橋梁形式、活荷重、橋長、幅員、架設工法、使用材料の選定。
架設方法
</a:t>
          </a:r>
        </a:p>
      </xdr:txBody>
    </xdr:sp>
    <xdr:clientData/>
  </xdr:twoCellAnchor>
  <xdr:twoCellAnchor>
    <xdr:from>
      <xdr:col>14</xdr:col>
      <xdr:colOff>19050</xdr:colOff>
      <xdr:row>19</xdr:row>
      <xdr:rowOff>38100</xdr:rowOff>
    </xdr:from>
    <xdr:to>
      <xdr:col>24</xdr:col>
      <xdr:colOff>66675</xdr:colOff>
      <xdr:row>23</xdr:row>
      <xdr:rowOff>0</xdr:rowOff>
    </xdr:to>
    <xdr:sp>
      <xdr:nvSpPr>
        <xdr:cNvPr id="2" name="AutoShape 54"/>
        <xdr:cNvSpPr>
          <a:spLocks/>
        </xdr:cNvSpPr>
      </xdr:nvSpPr>
      <xdr:spPr>
        <a:xfrm>
          <a:off x="2419350" y="3314700"/>
          <a:ext cx="1762125" cy="6477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　断面力の算出</a:t>
          </a:r>
          <a:r>
            <a:rPr lang="en-US" cap="none" sz="800" b="0" i="0" u="none" baseline="0">
              <a:latin typeface="ＭＳ Ｐゴシック"/>
              <a:ea typeface="ＭＳ Ｐゴシック"/>
              <a:cs typeface="ＭＳ Ｐゴシック"/>
            </a:rPr>
            <a:t>
解析方法（荷重分配）、荷重強度、桁間隔・断面の仮定,骨組みの構築、入力、主桁・横桁の断面力・反力算出</a:t>
          </a:r>
        </a:p>
      </xdr:txBody>
    </xdr:sp>
    <xdr:clientData/>
  </xdr:twoCellAnchor>
  <xdr:twoCellAnchor>
    <xdr:from>
      <xdr:col>14</xdr:col>
      <xdr:colOff>9525</xdr:colOff>
      <xdr:row>28</xdr:row>
      <xdr:rowOff>76200</xdr:rowOff>
    </xdr:from>
    <xdr:to>
      <xdr:col>24</xdr:col>
      <xdr:colOff>19050</xdr:colOff>
      <xdr:row>33</xdr:row>
      <xdr:rowOff>133350</xdr:rowOff>
    </xdr:to>
    <xdr:sp>
      <xdr:nvSpPr>
        <xdr:cNvPr id="3" name="AutoShape 55"/>
        <xdr:cNvSpPr>
          <a:spLocks/>
        </xdr:cNvSpPr>
      </xdr:nvSpPr>
      <xdr:spPr>
        <a:xfrm>
          <a:off x="2409825" y="4895850"/>
          <a:ext cx="1724025" cy="9144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⑤　主桁の設計
</a:t>
          </a:r>
          <a:r>
            <a:rPr lang="en-US" cap="none" sz="800" b="0" i="0" u="none" baseline="0">
              <a:latin typeface="ＭＳ Ｐゴシック"/>
              <a:ea typeface="ＭＳ Ｐゴシック"/>
              <a:cs typeface="ＭＳ Ｐゴシック"/>
            </a:rPr>
            <a:t>曲げ応力度算出、合成応力度・曲げ破壊安全度の照査
設計荷重時・終局荷重時のせん断力照査、桁断面・ＰＣ鋼材量・曲げ・せん断に対する鉄筋の決定</a:t>
          </a:r>
        </a:p>
      </xdr:txBody>
    </xdr:sp>
    <xdr:clientData/>
  </xdr:twoCellAnchor>
  <xdr:twoCellAnchor>
    <xdr:from>
      <xdr:col>14</xdr:col>
      <xdr:colOff>19050</xdr:colOff>
      <xdr:row>39</xdr:row>
      <xdr:rowOff>28575</xdr:rowOff>
    </xdr:from>
    <xdr:to>
      <xdr:col>24</xdr:col>
      <xdr:colOff>9525</xdr:colOff>
      <xdr:row>42</xdr:row>
      <xdr:rowOff>133350</xdr:rowOff>
    </xdr:to>
    <xdr:sp>
      <xdr:nvSpPr>
        <xdr:cNvPr id="4" name="AutoShape 56"/>
        <xdr:cNvSpPr>
          <a:spLocks/>
        </xdr:cNvSpPr>
      </xdr:nvSpPr>
      <xdr:spPr>
        <a:xfrm>
          <a:off x="2419350" y="6734175"/>
          <a:ext cx="1704975" cy="6191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⑦　中間横桁の設計
</a:t>
          </a:r>
          <a:r>
            <a:rPr lang="en-US" cap="none" sz="800" b="0" i="0" u="none" baseline="0">
              <a:latin typeface="ＭＳ Ｐゴシック"/>
              <a:ea typeface="ＭＳ Ｐゴシック"/>
              <a:cs typeface="ＭＳ Ｐゴシック"/>
            </a:rPr>
            <a:t>断面力の集計、PC鋼材の配置、有効プレストレスの算出、曲げに関する検証、せん断に関する検証</a:t>
          </a:r>
        </a:p>
      </xdr:txBody>
    </xdr:sp>
    <xdr:clientData/>
  </xdr:twoCellAnchor>
  <xdr:twoCellAnchor>
    <xdr:from>
      <xdr:col>14</xdr:col>
      <xdr:colOff>19050</xdr:colOff>
      <xdr:row>43</xdr:row>
      <xdr:rowOff>123825</xdr:rowOff>
    </xdr:from>
    <xdr:to>
      <xdr:col>24</xdr:col>
      <xdr:colOff>9525</xdr:colOff>
      <xdr:row>47</xdr:row>
      <xdr:rowOff>66675</xdr:rowOff>
    </xdr:to>
    <xdr:sp>
      <xdr:nvSpPr>
        <xdr:cNvPr id="5" name="AutoShape 57"/>
        <xdr:cNvSpPr>
          <a:spLocks/>
        </xdr:cNvSpPr>
      </xdr:nvSpPr>
      <xdr:spPr>
        <a:xfrm>
          <a:off x="2419350" y="7515225"/>
          <a:ext cx="1704975" cy="6286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⑧　端横桁の計算
</a:t>
          </a:r>
          <a:r>
            <a:rPr lang="en-US" cap="none" sz="800" b="0" i="0" u="none" baseline="0">
              <a:latin typeface="ＭＳ Ｐゴシック"/>
              <a:ea typeface="ＭＳ Ｐゴシック"/>
              <a:cs typeface="ＭＳ Ｐゴシック"/>
            </a:rPr>
            <a:t>落橋防止構造・変位制限構造よりの外力による断面力集計、プレストレス算定、曲げ･せん断耐力照査</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28575</xdr:colOff>
      <xdr:row>48</xdr:row>
      <xdr:rowOff>57150</xdr:rowOff>
    </xdr:from>
    <xdr:to>
      <xdr:col>24</xdr:col>
      <xdr:colOff>47625</xdr:colOff>
      <xdr:row>52</xdr:row>
      <xdr:rowOff>114300</xdr:rowOff>
    </xdr:to>
    <xdr:sp>
      <xdr:nvSpPr>
        <xdr:cNvPr id="6" name="AutoShape 58"/>
        <xdr:cNvSpPr>
          <a:spLocks/>
        </xdr:cNvSpPr>
      </xdr:nvSpPr>
      <xdr:spPr>
        <a:xfrm>
          <a:off x="2428875" y="8305800"/>
          <a:ext cx="1733550" cy="7429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⑨　支承の計算
</a:t>
          </a:r>
          <a:r>
            <a:rPr lang="en-US" cap="none" sz="800" b="0" i="0" u="none" baseline="0">
              <a:latin typeface="ＭＳ Ｐゴシック"/>
              <a:ea typeface="ＭＳ Ｐゴシック"/>
              <a:cs typeface="ＭＳ Ｐゴシック"/>
            </a:rPr>
            <a:t>反力の集計支承タイプ、形式、条件設定、支承寸法設定、鉛直支持力・変位追従・局部せん断ひずみの検証
アンカーボルトの検証</a:t>
          </a:r>
        </a:p>
      </xdr:txBody>
    </xdr:sp>
    <xdr:clientData/>
  </xdr:twoCellAnchor>
  <xdr:twoCellAnchor>
    <xdr:from>
      <xdr:col>14</xdr:col>
      <xdr:colOff>28575</xdr:colOff>
      <xdr:row>14</xdr:row>
      <xdr:rowOff>0</xdr:rowOff>
    </xdr:from>
    <xdr:to>
      <xdr:col>24</xdr:col>
      <xdr:colOff>0</xdr:colOff>
      <xdr:row>18</xdr:row>
      <xdr:rowOff>47625</xdr:rowOff>
    </xdr:to>
    <xdr:sp>
      <xdr:nvSpPr>
        <xdr:cNvPr id="7" name="AutoShape 59"/>
        <xdr:cNvSpPr>
          <a:spLocks/>
        </xdr:cNvSpPr>
      </xdr:nvSpPr>
      <xdr:spPr>
        <a:xfrm>
          <a:off x="2428875" y="2419350"/>
          <a:ext cx="1685925" cy="7334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　床版の設計</a:t>
          </a:r>
          <a:r>
            <a:rPr lang="en-US" cap="none" sz="800" b="0" i="0" u="none" baseline="0">
              <a:latin typeface="ＭＳ Ｐゴシック"/>
              <a:ea typeface="ＭＳ Ｐゴシック"/>
              <a:cs typeface="ＭＳ Ｐゴシック"/>
            </a:rPr>
            <a:t>
床版厚さ、荷重強度、横締めPC鋼材の配置、曲げモーメントの算定、合成応力度・コンクリート・鉄筋応力度・破壊安全度の検証
</a:t>
          </a:r>
        </a:p>
      </xdr:txBody>
    </xdr:sp>
    <xdr:clientData/>
  </xdr:twoCellAnchor>
  <xdr:twoCellAnchor>
    <xdr:from>
      <xdr:col>14</xdr:col>
      <xdr:colOff>28575</xdr:colOff>
      <xdr:row>53</xdr:row>
      <xdr:rowOff>104775</xdr:rowOff>
    </xdr:from>
    <xdr:to>
      <xdr:col>24</xdr:col>
      <xdr:colOff>0</xdr:colOff>
      <xdr:row>57</xdr:row>
      <xdr:rowOff>0</xdr:rowOff>
    </xdr:to>
    <xdr:sp>
      <xdr:nvSpPr>
        <xdr:cNvPr id="8" name="AutoShape 60"/>
        <xdr:cNvSpPr>
          <a:spLocks/>
        </xdr:cNvSpPr>
      </xdr:nvSpPr>
      <xdr:spPr>
        <a:xfrm>
          <a:off x="2428875" y="9210675"/>
          <a:ext cx="1685925" cy="5810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⑩　落橋防止システム</a:t>
          </a:r>
          <a:r>
            <a:rPr lang="en-US" cap="none" sz="800" b="0" i="0" u="none" baseline="0">
              <a:latin typeface="ＭＳ Ｐゴシック"/>
              <a:ea typeface="ＭＳ Ｐゴシック"/>
              <a:cs typeface="ＭＳ Ｐゴシック"/>
            </a:rPr>
            <a:t>
けたかかり長、落橋防止構造
変位制限構造、段落防止構造の耐力検証</a:t>
          </a:r>
        </a:p>
      </xdr:txBody>
    </xdr:sp>
    <xdr:clientData/>
  </xdr:twoCellAnchor>
  <xdr:twoCellAnchor>
    <xdr:from>
      <xdr:col>14</xdr:col>
      <xdr:colOff>19050</xdr:colOff>
      <xdr:row>23</xdr:row>
      <xdr:rowOff>161925</xdr:rowOff>
    </xdr:from>
    <xdr:to>
      <xdr:col>24</xdr:col>
      <xdr:colOff>57150</xdr:colOff>
      <xdr:row>27</xdr:row>
      <xdr:rowOff>85725</xdr:rowOff>
    </xdr:to>
    <xdr:sp>
      <xdr:nvSpPr>
        <xdr:cNvPr id="9" name="AutoShape 61"/>
        <xdr:cNvSpPr>
          <a:spLocks/>
        </xdr:cNvSpPr>
      </xdr:nvSpPr>
      <xdr:spPr>
        <a:xfrm>
          <a:off x="2419350" y="4124325"/>
          <a:ext cx="1752600" cy="6096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　プレストレスの計算</a:t>
          </a:r>
          <a:r>
            <a:rPr lang="en-US" cap="none" sz="800" b="0" i="0" u="none" baseline="0">
              <a:latin typeface="ＭＳ Ｐゴシック"/>
              <a:ea typeface="ＭＳ Ｐゴシック"/>
              <a:cs typeface="ＭＳ Ｐゴシック"/>
            </a:rPr>
            <a:t>
PC鋼材の配置、導入直後・有効プレストレスの計算、PC鋼材応力度算出
クリープによる二次力の算定</a:t>
          </a:r>
        </a:p>
      </xdr:txBody>
    </xdr:sp>
    <xdr:clientData/>
  </xdr:twoCellAnchor>
  <xdr:twoCellAnchor>
    <xdr:from>
      <xdr:col>29</xdr:col>
      <xdr:colOff>19050</xdr:colOff>
      <xdr:row>8</xdr:row>
      <xdr:rowOff>76200</xdr:rowOff>
    </xdr:from>
    <xdr:to>
      <xdr:col>39</xdr:col>
      <xdr:colOff>0</xdr:colOff>
      <xdr:row>12</xdr:row>
      <xdr:rowOff>133350</xdr:rowOff>
    </xdr:to>
    <xdr:sp>
      <xdr:nvSpPr>
        <xdr:cNvPr id="10" name="AutoShape 62"/>
        <xdr:cNvSpPr>
          <a:spLocks/>
        </xdr:cNvSpPr>
      </xdr:nvSpPr>
      <xdr:spPr>
        <a:xfrm>
          <a:off x="4991100" y="1466850"/>
          <a:ext cx="1800225" cy="7429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支間長、桁間隔、桁高、PC鋼材・コンクリート・鉄筋の選定は適切か、許容応力度・設計震度の設定は適切か、架設・製作ヤード・運搬路の確保は十分か
</a:t>
          </a:r>
        </a:p>
      </xdr:txBody>
    </xdr:sp>
    <xdr:clientData/>
  </xdr:twoCellAnchor>
  <xdr:twoCellAnchor>
    <xdr:from>
      <xdr:col>29</xdr:col>
      <xdr:colOff>0</xdr:colOff>
      <xdr:row>13</xdr:row>
      <xdr:rowOff>123825</xdr:rowOff>
    </xdr:from>
    <xdr:to>
      <xdr:col>39</xdr:col>
      <xdr:colOff>9525</xdr:colOff>
      <xdr:row>18</xdr:row>
      <xdr:rowOff>0</xdr:rowOff>
    </xdr:to>
    <xdr:sp>
      <xdr:nvSpPr>
        <xdr:cNvPr id="11" name="AutoShape 63"/>
        <xdr:cNvSpPr>
          <a:spLocks/>
        </xdr:cNvSpPr>
      </xdr:nvSpPr>
      <xdr:spPr>
        <a:xfrm>
          <a:off x="4972050" y="2371725"/>
          <a:ext cx="1828800" cy="73342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床版支間長の取り方は適切か、断面力・応力度の算出は正確か
横締めPC鋼材・鉄筋間隔は適正か、端部張り出し床版の検証、設計図との整合</a:t>
          </a:r>
        </a:p>
      </xdr:txBody>
    </xdr:sp>
    <xdr:clientData/>
  </xdr:twoCellAnchor>
  <xdr:twoCellAnchor>
    <xdr:from>
      <xdr:col>29</xdr:col>
      <xdr:colOff>19050</xdr:colOff>
      <xdr:row>18</xdr:row>
      <xdr:rowOff>104775</xdr:rowOff>
    </xdr:from>
    <xdr:to>
      <xdr:col>39</xdr:col>
      <xdr:colOff>0</xdr:colOff>
      <xdr:row>22</xdr:row>
      <xdr:rowOff>47625</xdr:rowOff>
    </xdr:to>
    <xdr:sp>
      <xdr:nvSpPr>
        <xdr:cNvPr id="12" name="AutoShape 64"/>
        <xdr:cNvSpPr>
          <a:spLocks/>
        </xdr:cNvSpPr>
      </xdr:nvSpPr>
      <xdr:spPr>
        <a:xfrm>
          <a:off x="4991100" y="3209925"/>
          <a:ext cx="1800225" cy="6286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解析方法、骨組み・部材寸法・荷重強度・載荷位置は適正か、
入・出力は適正か(死荷重曲げの概算による確認)</a:t>
          </a:r>
        </a:p>
      </xdr:txBody>
    </xdr:sp>
    <xdr:clientData/>
  </xdr:twoCellAnchor>
  <xdr:twoCellAnchor>
    <xdr:from>
      <xdr:col>29</xdr:col>
      <xdr:colOff>9525</xdr:colOff>
      <xdr:row>22</xdr:row>
      <xdr:rowOff>114300</xdr:rowOff>
    </xdr:from>
    <xdr:to>
      <xdr:col>39</xdr:col>
      <xdr:colOff>9525</xdr:colOff>
      <xdr:row>28</xdr:row>
      <xdr:rowOff>104775</xdr:rowOff>
    </xdr:to>
    <xdr:sp>
      <xdr:nvSpPr>
        <xdr:cNvPr id="13" name="AutoShape 65"/>
        <xdr:cNvSpPr>
          <a:spLocks/>
        </xdr:cNvSpPr>
      </xdr:nvSpPr>
      <xdr:spPr>
        <a:xfrm>
          <a:off x="4981575" y="3905250"/>
          <a:ext cx="1819275" cy="101917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使用ＰＣ鋼材は適切か、定着部・ケーブル角度・径間中央の配置間隔・かぶりは適正か
せん断力対応は考慮しているか、オーバーストレスとなっていないか
PC鋼材応力度は適正か
設計図に反映されているか、</a:t>
          </a:r>
        </a:p>
      </xdr:txBody>
    </xdr:sp>
    <xdr:clientData/>
  </xdr:twoCellAnchor>
  <xdr:twoCellAnchor>
    <xdr:from>
      <xdr:col>29</xdr:col>
      <xdr:colOff>19050</xdr:colOff>
      <xdr:row>29</xdr:row>
      <xdr:rowOff>9525</xdr:rowOff>
    </xdr:from>
    <xdr:to>
      <xdr:col>39</xdr:col>
      <xdr:colOff>0</xdr:colOff>
      <xdr:row>33</xdr:row>
      <xdr:rowOff>123825</xdr:rowOff>
    </xdr:to>
    <xdr:sp>
      <xdr:nvSpPr>
        <xdr:cNvPr id="14" name="AutoShape 66"/>
        <xdr:cNvSpPr>
          <a:spLocks/>
        </xdr:cNvSpPr>
      </xdr:nvSpPr>
      <xdr:spPr>
        <a:xfrm>
          <a:off x="4991100" y="5000625"/>
          <a:ext cx="1800225" cy="8001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設計荷重時・終局荷重時の応力度・安全度は適正か
部材寸法・PC個材配置・鉄筋径と配置ピッチは適正か
設計図に反映されているか
</a:t>
          </a:r>
        </a:p>
      </xdr:txBody>
    </xdr:sp>
    <xdr:clientData/>
  </xdr:twoCellAnchor>
  <xdr:twoCellAnchor>
    <xdr:from>
      <xdr:col>29</xdr:col>
      <xdr:colOff>9525</xdr:colOff>
      <xdr:row>34</xdr:row>
      <xdr:rowOff>28575</xdr:rowOff>
    </xdr:from>
    <xdr:to>
      <xdr:col>39</xdr:col>
      <xdr:colOff>19050</xdr:colOff>
      <xdr:row>38</xdr:row>
      <xdr:rowOff>104775</xdr:rowOff>
    </xdr:to>
    <xdr:sp>
      <xdr:nvSpPr>
        <xdr:cNvPr id="15" name="AutoShape 67"/>
        <xdr:cNvSpPr>
          <a:spLocks/>
        </xdr:cNvSpPr>
      </xdr:nvSpPr>
      <xdr:spPr>
        <a:xfrm>
          <a:off x="4981575" y="5876925"/>
          <a:ext cx="1828800" cy="7620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設計荷重時・終局荷重時の応力度・安全度は適正か
鉄筋配置（正負）が設計図に反映されているか、横締めケーブル量は適正か
</a:t>
          </a:r>
        </a:p>
      </xdr:txBody>
    </xdr:sp>
    <xdr:clientData/>
  </xdr:twoCellAnchor>
  <xdr:twoCellAnchor>
    <xdr:from>
      <xdr:col>29</xdr:col>
      <xdr:colOff>9525</xdr:colOff>
      <xdr:row>43</xdr:row>
      <xdr:rowOff>142875</xdr:rowOff>
    </xdr:from>
    <xdr:to>
      <xdr:col>39</xdr:col>
      <xdr:colOff>9525</xdr:colOff>
      <xdr:row>47</xdr:row>
      <xdr:rowOff>19050</xdr:rowOff>
    </xdr:to>
    <xdr:sp>
      <xdr:nvSpPr>
        <xdr:cNvPr id="16" name="AutoShape 68"/>
        <xdr:cNvSpPr>
          <a:spLocks/>
        </xdr:cNvSpPr>
      </xdr:nvSpPr>
      <xdr:spPr>
        <a:xfrm>
          <a:off x="4981575" y="7534275"/>
          <a:ext cx="1819275" cy="56197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部材寸法、落橋防止システムの配置状況、設計荷重時・終局荷重時の応力度・安全度は適正か
設計図との整合</a:t>
          </a:r>
        </a:p>
      </xdr:txBody>
    </xdr:sp>
    <xdr:clientData/>
  </xdr:twoCellAnchor>
  <xdr:twoCellAnchor>
    <xdr:from>
      <xdr:col>29</xdr:col>
      <xdr:colOff>19050</xdr:colOff>
      <xdr:row>48</xdr:row>
      <xdr:rowOff>38100</xdr:rowOff>
    </xdr:from>
    <xdr:to>
      <xdr:col>39</xdr:col>
      <xdr:colOff>47625</xdr:colOff>
      <xdr:row>52</xdr:row>
      <xdr:rowOff>95250</xdr:rowOff>
    </xdr:to>
    <xdr:sp>
      <xdr:nvSpPr>
        <xdr:cNvPr id="17" name="AutoShape 69"/>
        <xdr:cNvSpPr>
          <a:spLocks/>
        </xdr:cNvSpPr>
      </xdr:nvSpPr>
      <xdr:spPr>
        <a:xfrm>
          <a:off x="4991100" y="8286750"/>
          <a:ext cx="1847850" cy="7429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支承の選定(道路橋示方書・同解説Ⅴ　P245)・設計用数値は適切か、
各部位の照査結果は適正か
アンカーボルトの埋め込み長は適正か
設計図との整合は取れているか。</a:t>
          </a:r>
        </a:p>
      </xdr:txBody>
    </xdr:sp>
    <xdr:clientData/>
  </xdr:twoCellAnchor>
  <xdr:twoCellAnchor>
    <xdr:from>
      <xdr:col>29</xdr:col>
      <xdr:colOff>9525</xdr:colOff>
      <xdr:row>53</xdr:row>
      <xdr:rowOff>57150</xdr:rowOff>
    </xdr:from>
    <xdr:to>
      <xdr:col>39</xdr:col>
      <xdr:colOff>0</xdr:colOff>
      <xdr:row>57</xdr:row>
      <xdr:rowOff>76200</xdr:rowOff>
    </xdr:to>
    <xdr:sp>
      <xdr:nvSpPr>
        <xdr:cNvPr id="18" name="AutoShape 70"/>
        <xdr:cNvSpPr>
          <a:spLocks/>
        </xdr:cNvSpPr>
      </xdr:nvSpPr>
      <xdr:spPr>
        <a:xfrm>
          <a:off x="4981575" y="9163050"/>
          <a:ext cx="1809750" cy="7048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道路橋示方書・同解説Ⅴ(P262)
によるシステムの構成か、設計用数値・計算手順・設置位置･本数・計算結果は適正か
設計図との整合は取れているか。</a:t>
          </a:r>
        </a:p>
      </xdr:txBody>
    </xdr:sp>
    <xdr:clientData/>
  </xdr:twoCellAnchor>
  <xdr:twoCellAnchor>
    <xdr:from>
      <xdr:col>0</xdr:col>
      <xdr:colOff>38100</xdr:colOff>
      <xdr:row>27</xdr:row>
      <xdr:rowOff>57150</xdr:rowOff>
    </xdr:from>
    <xdr:to>
      <xdr:col>12</xdr:col>
      <xdr:colOff>123825</xdr:colOff>
      <xdr:row>35</xdr:row>
      <xdr:rowOff>57150</xdr:rowOff>
    </xdr:to>
    <xdr:sp>
      <xdr:nvSpPr>
        <xdr:cNvPr id="19" name="AutoShape 71"/>
        <xdr:cNvSpPr>
          <a:spLocks/>
        </xdr:cNvSpPr>
      </xdr:nvSpPr>
      <xdr:spPr>
        <a:xfrm>
          <a:off x="38100" y="4705350"/>
          <a:ext cx="2143125" cy="1371600"/>
        </a:xfrm>
        <a:prstGeom prst="flowChartDecision">
          <a:avLst/>
        </a:prstGeom>
        <a:solidFill>
          <a:srgbClr val="FFFFFF"/>
        </a:solidFill>
        <a:ln w="15875" cmpd="sng">
          <a:solidFill>
            <a:srgbClr val="000000"/>
          </a:solidFill>
          <a:headEnd type="none"/>
          <a:tailEnd type="none"/>
        </a:ln>
      </xdr:spPr>
      <xdr:txBody>
        <a:bodyPr vertOverflow="clip" wrap="square"/>
        <a:p>
          <a:pPr algn="l">
            <a:defRPr/>
          </a:pPr>
          <a:r>
            <a:rPr lang="en-US" cap="none" sz="700" b="0" i="0" u="none" baseline="0">
              <a:latin typeface="ＭＳ Ｐゴシック"/>
              <a:ea typeface="ＭＳ Ｐゴシック"/>
              <a:cs typeface="ＭＳ Ｐゴシック"/>
            </a:rPr>
            <a:t>合成応力度・ＰＣ鋼材応力度・曲げ破壊安全度・斜引張応力度・ウエブ圧壊耐力・斜引張耐力
≧許容値</a:t>
          </a:r>
        </a:p>
      </xdr:txBody>
    </xdr:sp>
    <xdr:clientData/>
  </xdr:twoCellAnchor>
  <xdr:twoCellAnchor>
    <xdr:from>
      <xdr:col>18</xdr:col>
      <xdr:colOff>47625</xdr:colOff>
      <xdr:row>57</xdr:row>
      <xdr:rowOff>161925</xdr:rowOff>
    </xdr:from>
    <xdr:to>
      <xdr:col>19</xdr:col>
      <xdr:colOff>152400</xdr:colOff>
      <xdr:row>59</xdr:row>
      <xdr:rowOff>76200</xdr:rowOff>
    </xdr:to>
    <xdr:sp>
      <xdr:nvSpPr>
        <xdr:cNvPr id="20" name="AutoShape 72"/>
        <xdr:cNvSpPr>
          <a:spLocks/>
        </xdr:cNvSpPr>
      </xdr:nvSpPr>
      <xdr:spPr>
        <a:xfrm>
          <a:off x="3133725" y="9953625"/>
          <a:ext cx="276225" cy="257175"/>
        </a:xfrm>
        <a:prstGeom prst="flowChartConnector">
          <a:avLst/>
        </a:prstGeom>
        <a:solidFill>
          <a:srgbClr val="CCFFFF"/>
        </a:solidFill>
        <a:ln w="1587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終</a:t>
          </a:r>
        </a:p>
      </xdr:txBody>
    </xdr:sp>
    <xdr:clientData/>
  </xdr:twoCellAnchor>
  <xdr:twoCellAnchor>
    <xdr:from>
      <xdr:col>18</xdr:col>
      <xdr:colOff>47625</xdr:colOff>
      <xdr:row>6</xdr:row>
      <xdr:rowOff>47625</xdr:rowOff>
    </xdr:from>
    <xdr:to>
      <xdr:col>19</xdr:col>
      <xdr:colOff>152400</xdr:colOff>
      <xdr:row>7</xdr:row>
      <xdr:rowOff>152400</xdr:rowOff>
    </xdr:to>
    <xdr:sp>
      <xdr:nvSpPr>
        <xdr:cNvPr id="21" name="AutoShape 73"/>
        <xdr:cNvSpPr>
          <a:spLocks/>
        </xdr:cNvSpPr>
      </xdr:nvSpPr>
      <xdr:spPr>
        <a:xfrm>
          <a:off x="3133725" y="1095375"/>
          <a:ext cx="276225" cy="276225"/>
        </a:xfrm>
        <a:prstGeom prst="flowChartConnector">
          <a:avLst/>
        </a:prstGeom>
        <a:solidFill>
          <a:srgbClr val="CCFFFF"/>
        </a:solidFill>
        <a:ln w="1587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6</xdr:col>
      <xdr:colOff>76200</xdr:colOff>
      <xdr:row>21</xdr:row>
      <xdr:rowOff>0</xdr:rowOff>
    </xdr:from>
    <xdr:to>
      <xdr:col>14</xdr:col>
      <xdr:colOff>9525</xdr:colOff>
      <xdr:row>21</xdr:row>
      <xdr:rowOff>0</xdr:rowOff>
    </xdr:to>
    <xdr:sp>
      <xdr:nvSpPr>
        <xdr:cNvPr id="22" name="Line 74"/>
        <xdr:cNvSpPr>
          <a:spLocks/>
        </xdr:cNvSpPr>
      </xdr:nvSpPr>
      <xdr:spPr>
        <a:xfrm>
          <a:off x="1104900" y="3619500"/>
          <a:ext cx="13049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25</xdr:row>
      <xdr:rowOff>85725</xdr:rowOff>
    </xdr:from>
    <xdr:to>
      <xdr:col>14</xdr:col>
      <xdr:colOff>19050</xdr:colOff>
      <xdr:row>25</xdr:row>
      <xdr:rowOff>85725</xdr:rowOff>
    </xdr:to>
    <xdr:sp>
      <xdr:nvSpPr>
        <xdr:cNvPr id="23" name="Line 75"/>
        <xdr:cNvSpPr>
          <a:spLocks/>
        </xdr:cNvSpPr>
      </xdr:nvSpPr>
      <xdr:spPr>
        <a:xfrm>
          <a:off x="1123950" y="4391025"/>
          <a:ext cx="1295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37</xdr:row>
      <xdr:rowOff>0</xdr:rowOff>
    </xdr:from>
    <xdr:to>
      <xdr:col>14</xdr:col>
      <xdr:colOff>28575</xdr:colOff>
      <xdr:row>37</xdr:row>
      <xdr:rowOff>0</xdr:rowOff>
    </xdr:to>
    <xdr:sp>
      <xdr:nvSpPr>
        <xdr:cNvPr id="24" name="Line 76"/>
        <xdr:cNvSpPr>
          <a:spLocks/>
        </xdr:cNvSpPr>
      </xdr:nvSpPr>
      <xdr:spPr>
        <a:xfrm>
          <a:off x="1114425" y="6362700"/>
          <a:ext cx="1314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36</xdr:row>
      <xdr:rowOff>133350</xdr:rowOff>
    </xdr:from>
    <xdr:to>
      <xdr:col>24</xdr:col>
      <xdr:colOff>161925</xdr:colOff>
      <xdr:row>36</xdr:row>
      <xdr:rowOff>133350</xdr:rowOff>
    </xdr:to>
    <xdr:sp>
      <xdr:nvSpPr>
        <xdr:cNvPr id="25" name="Line 78"/>
        <xdr:cNvSpPr>
          <a:spLocks/>
        </xdr:cNvSpPr>
      </xdr:nvSpPr>
      <xdr:spPr>
        <a:xfrm flipH="1">
          <a:off x="4105275" y="6324600"/>
          <a:ext cx="171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31</xdr:row>
      <xdr:rowOff>57150</xdr:rowOff>
    </xdr:from>
    <xdr:to>
      <xdr:col>14</xdr:col>
      <xdr:colOff>9525</xdr:colOff>
      <xdr:row>31</xdr:row>
      <xdr:rowOff>57150</xdr:rowOff>
    </xdr:to>
    <xdr:sp>
      <xdr:nvSpPr>
        <xdr:cNvPr id="26" name="Line 79"/>
        <xdr:cNvSpPr>
          <a:spLocks/>
        </xdr:cNvSpPr>
      </xdr:nvSpPr>
      <xdr:spPr>
        <a:xfrm flipH="1">
          <a:off x="2152650" y="5391150"/>
          <a:ext cx="2571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95250</xdr:rowOff>
    </xdr:from>
    <xdr:to>
      <xdr:col>29</xdr:col>
      <xdr:colOff>9525</xdr:colOff>
      <xdr:row>31</xdr:row>
      <xdr:rowOff>123825</xdr:rowOff>
    </xdr:to>
    <xdr:sp>
      <xdr:nvSpPr>
        <xdr:cNvPr id="27" name="AutoShape 80"/>
        <xdr:cNvSpPr>
          <a:spLocks/>
        </xdr:cNvSpPr>
      </xdr:nvSpPr>
      <xdr:spPr>
        <a:xfrm>
          <a:off x="4629150" y="52578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34</xdr:row>
      <xdr:rowOff>114300</xdr:rowOff>
    </xdr:from>
    <xdr:to>
      <xdr:col>24</xdr:col>
      <xdr:colOff>9525</xdr:colOff>
      <xdr:row>38</xdr:row>
      <xdr:rowOff>38100</xdr:rowOff>
    </xdr:to>
    <xdr:sp>
      <xdr:nvSpPr>
        <xdr:cNvPr id="28" name="Rectangle 81"/>
        <xdr:cNvSpPr>
          <a:spLocks/>
        </xdr:cNvSpPr>
      </xdr:nvSpPr>
      <xdr:spPr>
        <a:xfrm>
          <a:off x="2419350" y="5962650"/>
          <a:ext cx="1704975" cy="60960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⑥連結部の設計</a:t>
          </a:r>
          <a:r>
            <a:rPr lang="en-US" cap="none" sz="11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断面力の集計、鉄筋の設定、曲げに関する検証、せん断に関する検証
横締めPC鋼材の配置
</a:t>
          </a:r>
        </a:p>
      </xdr:txBody>
    </xdr:sp>
    <xdr:clientData/>
  </xdr:twoCellAnchor>
  <xdr:twoCellAnchor>
    <xdr:from>
      <xdr:col>29</xdr:col>
      <xdr:colOff>19050</xdr:colOff>
      <xdr:row>39</xdr:row>
      <xdr:rowOff>57150</xdr:rowOff>
    </xdr:from>
    <xdr:to>
      <xdr:col>38</xdr:col>
      <xdr:colOff>247650</xdr:colOff>
      <xdr:row>42</xdr:row>
      <xdr:rowOff>133350</xdr:rowOff>
    </xdr:to>
    <xdr:sp>
      <xdr:nvSpPr>
        <xdr:cNvPr id="29" name="Rectangle 82"/>
        <xdr:cNvSpPr>
          <a:spLocks/>
        </xdr:cNvSpPr>
      </xdr:nvSpPr>
      <xdr:spPr>
        <a:xfrm>
          <a:off x="4991100" y="6762750"/>
          <a:ext cx="1790700" cy="5905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部材寸法・使用PC鋼材は適切か
設計荷重時・終局荷重時の応力度・安全度は適正か
設計図との整合</a:t>
          </a:r>
        </a:p>
      </xdr:txBody>
    </xdr:sp>
    <xdr:clientData/>
  </xdr:twoCellAnchor>
  <xdr:twoCellAnchor>
    <xdr:from>
      <xdr:col>27</xdr:col>
      <xdr:colOff>0</xdr:colOff>
      <xdr:row>10</xdr:row>
      <xdr:rowOff>19050</xdr:rowOff>
    </xdr:from>
    <xdr:to>
      <xdr:col>29</xdr:col>
      <xdr:colOff>9525</xdr:colOff>
      <xdr:row>11</xdr:row>
      <xdr:rowOff>47625</xdr:rowOff>
    </xdr:to>
    <xdr:sp>
      <xdr:nvSpPr>
        <xdr:cNvPr id="30" name="AutoShape 83"/>
        <xdr:cNvSpPr>
          <a:spLocks/>
        </xdr:cNvSpPr>
      </xdr:nvSpPr>
      <xdr:spPr>
        <a:xfrm>
          <a:off x="4629150" y="17526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xdr:row>
      <xdr:rowOff>38100</xdr:rowOff>
    </xdr:from>
    <xdr:to>
      <xdr:col>29</xdr:col>
      <xdr:colOff>9525</xdr:colOff>
      <xdr:row>16</xdr:row>
      <xdr:rowOff>66675</xdr:rowOff>
    </xdr:to>
    <xdr:sp>
      <xdr:nvSpPr>
        <xdr:cNvPr id="31" name="AutoShape 84"/>
        <xdr:cNvSpPr>
          <a:spLocks/>
        </xdr:cNvSpPr>
      </xdr:nvSpPr>
      <xdr:spPr>
        <a:xfrm>
          <a:off x="4629150" y="26289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24</xdr:row>
      <xdr:rowOff>152400</xdr:rowOff>
    </xdr:from>
    <xdr:to>
      <xdr:col>29</xdr:col>
      <xdr:colOff>9525</xdr:colOff>
      <xdr:row>26</xdr:row>
      <xdr:rowOff>9525</xdr:rowOff>
    </xdr:to>
    <xdr:sp>
      <xdr:nvSpPr>
        <xdr:cNvPr id="32" name="AutoShape 85"/>
        <xdr:cNvSpPr>
          <a:spLocks/>
        </xdr:cNvSpPr>
      </xdr:nvSpPr>
      <xdr:spPr>
        <a:xfrm>
          <a:off x="4629150" y="428625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123825</xdr:rowOff>
    </xdr:from>
    <xdr:to>
      <xdr:col>29</xdr:col>
      <xdr:colOff>9525</xdr:colOff>
      <xdr:row>45</xdr:row>
      <xdr:rowOff>152400</xdr:rowOff>
    </xdr:to>
    <xdr:sp>
      <xdr:nvSpPr>
        <xdr:cNvPr id="33" name="AutoShape 86"/>
        <xdr:cNvSpPr>
          <a:spLocks/>
        </xdr:cNvSpPr>
      </xdr:nvSpPr>
      <xdr:spPr>
        <a:xfrm>
          <a:off x="4629150" y="768667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19</xdr:row>
      <xdr:rowOff>152400</xdr:rowOff>
    </xdr:from>
    <xdr:to>
      <xdr:col>29</xdr:col>
      <xdr:colOff>9525</xdr:colOff>
      <xdr:row>21</xdr:row>
      <xdr:rowOff>9525</xdr:rowOff>
    </xdr:to>
    <xdr:sp>
      <xdr:nvSpPr>
        <xdr:cNvPr id="34" name="AutoShape 87"/>
        <xdr:cNvSpPr>
          <a:spLocks/>
        </xdr:cNvSpPr>
      </xdr:nvSpPr>
      <xdr:spPr>
        <a:xfrm>
          <a:off x="4629150" y="34290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26</xdr:row>
      <xdr:rowOff>95250</xdr:rowOff>
    </xdr:from>
    <xdr:to>
      <xdr:col>14</xdr:col>
      <xdr:colOff>19050</xdr:colOff>
      <xdr:row>26</xdr:row>
      <xdr:rowOff>95250</xdr:rowOff>
    </xdr:to>
    <xdr:sp>
      <xdr:nvSpPr>
        <xdr:cNvPr id="35" name="Line 88"/>
        <xdr:cNvSpPr>
          <a:spLocks/>
        </xdr:cNvSpPr>
      </xdr:nvSpPr>
      <xdr:spPr>
        <a:xfrm>
          <a:off x="2276475" y="4572000"/>
          <a:ext cx="14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26</xdr:row>
      <xdr:rowOff>95250</xdr:rowOff>
    </xdr:from>
    <xdr:to>
      <xdr:col>13</xdr:col>
      <xdr:colOff>57150</xdr:colOff>
      <xdr:row>31</xdr:row>
      <xdr:rowOff>57150</xdr:rowOff>
    </xdr:to>
    <xdr:sp>
      <xdr:nvSpPr>
        <xdr:cNvPr id="36" name="Line 89"/>
        <xdr:cNvSpPr>
          <a:spLocks/>
        </xdr:cNvSpPr>
      </xdr:nvSpPr>
      <xdr:spPr>
        <a:xfrm>
          <a:off x="2286000" y="4572000"/>
          <a:ext cx="0" cy="8191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21</xdr:row>
      <xdr:rowOff>0</xdr:rowOff>
    </xdr:from>
    <xdr:to>
      <xdr:col>6</xdr:col>
      <xdr:colOff>85725</xdr:colOff>
      <xdr:row>27</xdr:row>
      <xdr:rowOff>57150</xdr:rowOff>
    </xdr:to>
    <xdr:sp>
      <xdr:nvSpPr>
        <xdr:cNvPr id="37" name="Line 90"/>
        <xdr:cNvSpPr>
          <a:spLocks/>
        </xdr:cNvSpPr>
      </xdr:nvSpPr>
      <xdr:spPr>
        <a:xfrm>
          <a:off x="1114425" y="3619500"/>
          <a:ext cx="0" cy="1085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35</xdr:row>
      <xdr:rowOff>76200</xdr:rowOff>
    </xdr:from>
    <xdr:to>
      <xdr:col>6</xdr:col>
      <xdr:colOff>76200</xdr:colOff>
      <xdr:row>37</xdr:row>
      <xdr:rowOff>9525</xdr:rowOff>
    </xdr:to>
    <xdr:sp>
      <xdr:nvSpPr>
        <xdr:cNvPr id="38" name="Line 91"/>
        <xdr:cNvSpPr>
          <a:spLocks/>
        </xdr:cNvSpPr>
      </xdr:nvSpPr>
      <xdr:spPr>
        <a:xfrm>
          <a:off x="1104900" y="6096000"/>
          <a:ext cx="0" cy="2762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54</xdr:row>
      <xdr:rowOff>142875</xdr:rowOff>
    </xdr:from>
    <xdr:to>
      <xdr:col>29</xdr:col>
      <xdr:colOff>9525</xdr:colOff>
      <xdr:row>56</xdr:row>
      <xdr:rowOff>0</xdr:rowOff>
    </xdr:to>
    <xdr:sp>
      <xdr:nvSpPr>
        <xdr:cNvPr id="39" name="AutoShape 92"/>
        <xdr:cNvSpPr>
          <a:spLocks/>
        </xdr:cNvSpPr>
      </xdr:nvSpPr>
      <xdr:spPr>
        <a:xfrm>
          <a:off x="4629150" y="942022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152400</xdr:rowOff>
    </xdr:from>
    <xdr:to>
      <xdr:col>29</xdr:col>
      <xdr:colOff>9525</xdr:colOff>
      <xdr:row>51</xdr:row>
      <xdr:rowOff>9525</xdr:rowOff>
    </xdr:to>
    <xdr:sp>
      <xdr:nvSpPr>
        <xdr:cNvPr id="40" name="AutoShape 93"/>
        <xdr:cNvSpPr>
          <a:spLocks/>
        </xdr:cNvSpPr>
      </xdr:nvSpPr>
      <xdr:spPr>
        <a:xfrm>
          <a:off x="4629150" y="85725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123825</xdr:rowOff>
    </xdr:from>
    <xdr:to>
      <xdr:col>29</xdr:col>
      <xdr:colOff>9525</xdr:colOff>
      <xdr:row>36</xdr:row>
      <xdr:rowOff>152400</xdr:rowOff>
    </xdr:to>
    <xdr:sp>
      <xdr:nvSpPr>
        <xdr:cNvPr id="41" name="AutoShape 94"/>
        <xdr:cNvSpPr>
          <a:spLocks/>
        </xdr:cNvSpPr>
      </xdr:nvSpPr>
      <xdr:spPr>
        <a:xfrm>
          <a:off x="4629150" y="614362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57150</xdr:rowOff>
    </xdr:from>
    <xdr:to>
      <xdr:col>29</xdr:col>
      <xdr:colOff>9525</xdr:colOff>
      <xdr:row>41</xdr:row>
      <xdr:rowOff>85725</xdr:rowOff>
    </xdr:to>
    <xdr:sp>
      <xdr:nvSpPr>
        <xdr:cNvPr id="42" name="AutoShape 95"/>
        <xdr:cNvSpPr>
          <a:spLocks/>
        </xdr:cNvSpPr>
      </xdr:nvSpPr>
      <xdr:spPr>
        <a:xfrm>
          <a:off x="4629150" y="69342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50</xdr:row>
      <xdr:rowOff>28575</xdr:rowOff>
    </xdr:from>
    <xdr:to>
      <xdr:col>9</xdr:col>
      <xdr:colOff>161925</xdr:colOff>
      <xdr:row>53</xdr:row>
      <xdr:rowOff>76200</xdr:rowOff>
    </xdr:to>
    <xdr:sp>
      <xdr:nvSpPr>
        <xdr:cNvPr id="43" name="Rectangle 96"/>
        <xdr:cNvSpPr>
          <a:spLocks/>
        </xdr:cNvSpPr>
      </xdr:nvSpPr>
      <xdr:spPr>
        <a:xfrm>
          <a:off x="857250" y="8620125"/>
          <a:ext cx="847725" cy="561975"/>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動的解析</a:t>
          </a:r>
        </a:p>
      </xdr:txBody>
    </xdr:sp>
    <xdr:clientData/>
  </xdr:twoCellAnchor>
  <xdr:twoCellAnchor>
    <xdr:from>
      <xdr:col>9</xdr:col>
      <xdr:colOff>152400</xdr:colOff>
      <xdr:row>51</xdr:row>
      <xdr:rowOff>0</xdr:rowOff>
    </xdr:from>
    <xdr:to>
      <xdr:col>14</xdr:col>
      <xdr:colOff>28575</xdr:colOff>
      <xdr:row>51</xdr:row>
      <xdr:rowOff>0</xdr:rowOff>
    </xdr:to>
    <xdr:sp>
      <xdr:nvSpPr>
        <xdr:cNvPr id="44" name="Line 97"/>
        <xdr:cNvSpPr>
          <a:spLocks/>
        </xdr:cNvSpPr>
      </xdr:nvSpPr>
      <xdr:spPr>
        <a:xfrm>
          <a:off x="1695450" y="8763000"/>
          <a:ext cx="7334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55</xdr:row>
      <xdr:rowOff>0</xdr:rowOff>
    </xdr:from>
    <xdr:to>
      <xdr:col>14</xdr:col>
      <xdr:colOff>19050</xdr:colOff>
      <xdr:row>55</xdr:row>
      <xdr:rowOff>0</xdr:rowOff>
    </xdr:to>
    <xdr:sp>
      <xdr:nvSpPr>
        <xdr:cNvPr id="45" name="Line 98"/>
        <xdr:cNvSpPr>
          <a:spLocks/>
        </xdr:cNvSpPr>
      </xdr:nvSpPr>
      <xdr:spPr>
        <a:xfrm>
          <a:off x="1304925" y="9448800"/>
          <a:ext cx="11144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53</xdr:row>
      <xdr:rowOff>66675</xdr:rowOff>
    </xdr:from>
    <xdr:to>
      <xdr:col>7</xdr:col>
      <xdr:colOff>95250</xdr:colOff>
      <xdr:row>55</xdr:row>
      <xdr:rowOff>0</xdr:rowOff>
    </xdr:to>
    <xdr:sp>
      <xdr:nvSpPr>
        <xdr:cNvPr id="46" name="Line 99"/>
        <xdr:cNvSpPr>
          <a:spLocks/>
        </xdr:cNvSpPr>
      </xdr:nvSpPr>
      <xdr:spPr>
        <a:xfrm>
          <a:off x="1295400" y="9172575"/>
          <a:ext cx="0" cy="2762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21</xdr:row>
      <xdr:rowOff>0</xdr:rowOff>
    </xdr:from>
    <xdr:to>
      <xdr:col>25</xdr:col>
      <xdr:colOff>0</xdr:colOff>
      <xdr:row>36</xdr:row>
      <xdr:rowOff>133350</xdr:rowOff>
    </xdr:to>
    <xdr:sp>
      <xdr:nvSpPr>
        <xdr:cNvPr id="47" name="Line 100"/>
        <xdr:cNvSpPr>
          <a:spLocks/>
        </xdr:cNvSpPr>
      </xdr:nvSpPr>
      <xdr:spPr>
        <a:xfrm>
          <a:off x="4286250" y="3619500"/>
          <a:ext cx="0" cy="2705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36</xdr:row>
      <xdr:rowOff>133350</xdr:rowOff>
    </xdr:from>
    <xdr:to>
      <xdr:col>25</xdr:col>
      <xdr:colOff>0</xdr:colOff>
      <xdr:row>50</xdr:row>
      <xdr:rowOff>85725</xdr:rowOff>
    </xdr:to>
    <xdr:sp>
      <xdr:nvSpPr>
        <xdr:cNvPr id="48" name="Line 101"/>
        <xdr:cNvSpPr>
          <a:spLocks/>
        </xdr:cNvSpPr>
      </xdr:nvSpPr>
      <xdr:spPr>
        <a:xfrm>
          <a:off x="4286250" y="6324600"/>
          <a:ext cx="0" cy="23526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40</xdr:row>
      <xdr:rowOff>161925</xdr:rowOff>
    </xdr:from>
    <xdr:to>
      <xdr:col>25</xdr:col>
      <xdr:colOff>0</xdr:colOff>
      <xdr:row>40</xdr:row>
      <xdr:rowOff>161925</xdr:rowOff>
    </xdr:to>
    <xdr:sp>
      <xdr:nvSpPr>
        <xdr:cNvPr id="49" name="Line 102"/>
        <xdr:cNvSpPr>
          <a:spLocks/>
        </xdr:cNvSpPr>
      </xdr:nvSpPr>
      <xdr:spPr>
        <a:xfrm>
          <a:off x="4124325" y="7038975"/>
          <a:ext cx="161925" cy="0"/>
        </a:xfrm>
        <a:prstGeom prst="line">
          <a:avLst/>
        </a:prstGeom>
        <a:noFill/>
        <a:ln w="19050" cmpd="sng">
          <a:solidFill>
            <a:srgbClr val="000000"/>
          </a:solidFill>
          <a:prstDash val="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45</xdr:row>
      <xdr:rowOff>114300</xdr:rowOff>
    </xdr:from>
    <xdr:to>
      <xdr:col>25</xdr:col>
      <xdr:colOff>0</xdr:colOff>
      <xdr:row>45</xdr:row>
      <xdr:rowOff>114300</xdr:rowOff>
    </xdr:to>
    <xdr:sp>
      <xdr:nvSpPr>
        <xdr:cNvPr id="50" name="Line 103"/>
        <xdr:cNvSpPr>
          <a:spLocks/>
        </xdr:cNvSpPr>
      </xdr:nvSpPr>
      <xdr:spPr>
        <a:xfrm>
          <a:off x="4124325" y="7848600"/>
          <a:ext cx="1619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7</xdr:row>
      <xdr:rowOff>161925</xdr:rowOff>
    </xdr:from>
    <xdr:to>
      <xdr:col>19</xdr:col>
      <xdr:colOff>19050</xdr:colOff>
      <xdr:row>8</xdr:row>
      <xdr:rowOff>133350</xdr:rowOff>
    </xdr:to>
    <xdr:sp>
      <xdr:nvSpPr>
        <xdr:cNvPr id="51" name="Line 105"/>
        <xdr:cNvSpPr>
          <a:spLocks/>
        </xdr:cNvSpPr>
      </xdr:nvSpPr>
      <xdr:spPr>
        <a:xfrm>
          <a:off x="3267075" y="1381125"/>
          <a:ext cx="9525" cy="1428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13</xdr:row>
      <xdr:rowOff>9525</xdr:rowOff>
    </xdr:from>
    <xdr:to>
      <xdr:col>19</xdr:col>
      <xdr:colOff>9525</xdr:colOff>
      <xdr:row>14</xdr:row>
      <xdr:rowOff>0</xdr:rowOff>
    </xdr:to>
    <xdr:sp>
      <xdr:nvSpPr>
        <xdr:cNvPr id="52" name="Line 106"/>
        <xdr:cNvSpPr>
          <a:spLocks/>
        </xdr:cNvSpPr>
      </xdr:nvSpPr>
      <xdr:spPr>
        <a:xfrm>
          <a:off x="3267075" y="2257425"/>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18</xdr:row>
      <xdr:rowOff>47625</xdr:rowOff>
    </xdr:from>
    <xdr:to>
      <xdr:col>19</xdr:col>
      <xdr:colOff>0</xdr:colOff>
      <xdr:row>19</xdr:row>
      <xdr:rowOff>28575</xdr:rowOff>
    </xdr:to>
    <xdr:sp>
      <xdr:nvSpPr>
        <xdr:cNvPr id="53" name="Line 107"/>
        <xdr:cNvSpPr>
          <a:spLocks/>
        </xdr:cNvSpPr>
      </xdr:nvSpPr>
      <xdr:spPr>
        <a:xfrm>
          <a:off x="3257550" y="3152775"/>
          <a:ext cx="0" cy="1524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22</xdr:row>
      <xdr:rowOff>161925</xdr:rowOff>
    </xdr:from>
    <xdr:to>
      <xdr:col>19</xdr:col>
      <xdr:colOff>0</xdr:colOff>
      <xdr:row>23</xdr:row>
      <xdr:rowOff>161925</xdr:rowOff>
    </xdr:to>
    <xdr:sp>
      <xdr:nvSpPr>
        <xdr:cNvPr id="54" name="Line 108"/>
        <xdr:cNvSpPr>
          <a:spLocks/>
        </xdr:cNvSpPr>
      </xdr:nvSpPr>
      <xdr:spPr>
        <a:xfrm>
          <a:off x="3257550" y="3952875"/>
          <a:ext cx="0" cy="171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133350</xdr:rowOff>
    </xdr:from>
    <xdr:to>
      <xdr:col>19</xdr:col>
      <xdr:colOff>0</xdr:colOff>
      <xdr:row>34</xdr:row>
      <xdr:rowOff>123825</xdr:rowOff>
    </xdr:to>
    <xdr:sp>
      <xdr:nvSpPr>
        <xdr:cNvPr id="55" name="Line 109"/>
        <xdr:cNvSpPr>
          <a:spLocks/>
        </xdr:cNvSpPr>
      </xdr:nvSpPr>
      <xdr:spPr>
        <a:xfrm>
          <a:off x="3257550" y="5810250"/>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38100</xdr:rowOff>
    </xdr:from>
    <xdr:to>
      <xdr:col>19</xdr:col>
      <xdr:colOff>0</xdr:colOff>
      <xdr:row>39</xdr:row>
      <xdr:rowOff>28575</xdr:rowOff>
    </xdr:to>
    <xdr:sp>
      <xdr:nvSpPr>
        <xdr:cNvPr id="56" name="Line 110"/>
        <xdr:cNvSpPr>
          <a:spLocks/>
        </xdr:cNvSpPr>
      </xdr:nvSpPr>
      <xdr:spPr>
        <a:xfrm>
          <a:off x="3257550" y="6572250"/>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133350</xdr:rowOff>
    </xdr:from>
    <xdr:to>
      <xdr:col>19</xdr:col>
      <xdr:colOff>0</xdr:colOff>
      <xdr:row>43</xdr:row>
      <xdr:rowOff>114300</xdr:rowOff>
    </xdr:to>
    <xdr:sp>
      <xdr:nvSpPr>
        <xdr:cNvPr id="57" name="Line 111"/>
        <xdr:cNvSpPr>
          <a:spLocks/>
        </xdr:cNvSpPr>
      </xdr:nvSpPr>
      <xdr:spPr>
        <a:xfrm>
          <a:off x="3257550" y="7353300"/>
          <a:ext cx="0" cy="1524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47625</xdr:rowOff>
    </xdr:from>
    <xdr:to>
      <xdr:col>19</xdr:col>
      <xdr:colOff>0</xdr:colOff>
      <xdr:row>48</xdr:row>
      <xdr:rowOff>57150</xdr:rowOff>
    </xdr:to>
    <xdr:sp>
      <xdr:nvSpPr>
        <xdr:cNvPr id="58" name="Line 112"/>
        <xdr:cNvSpPr>
          <a:spLocks/>
        </xdr:cNvSpPr>
      </xdr:nvSpPr>
      <xdr:spPr>
        <a:xfrm>
          <a:off x="3257550" y="8124825"/>
          <a:ext cx="0" cy="1809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52</xdr:row>
      <xdr:rowOff>104775</xdr:rowOff>
    </xdr:from>
    <xdr:to>
      <xdr:col>19</xdr:col>
      <xdr:colOff>0</xdr:colOff>
      <xdr:row>53</xdr:row>
      <xdr:rowOff>95250</xdr:rowOff>
    </xdr:to>
    <xdr:sp>
      <xdr:nvSpPr>
        <xdr:cNvPr id="59" name="Line 113"/>
        <xdr:cNvSpPr>
          <a:spLocks/>
        </xdr:cNvSpPr>
      </xdr:nvSpPr>
      <xdr:spPr>
        <a:xfrm>
          <a:off x="3257550" y="9039225"/>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19</xdr:col>
      <xdr:colOff>0</xdr:colOff>
      <xdr:row>57</xdr:row>
      <xdr:rowOff>161925</xdr:rowOff>
    </xdr:to>
    <xdr:sp>
      <xdr:nvSpPr>
        <xdr:cNvPr id="60" name="Line 114"/>
        <xdr:cNvSpPr>
          <a:spLocks/>
        </xdr:cNvSpPr>
      </xdr:nvSpPr>
      <xdr:spPr>
        <a:xfrm>
          <a:off x="3257550" y="9791700"/>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21</xdr:row>
      <xdr:rowOff>9525</xdr:rowOff>
    </xdr:from>
    <xdr:to>
      <xdr:col>24</xdr:col>
      <xdr:colOff>161925</xdr:colOff>
      <xdr:row>21</xdr:row>
      <xdr:rowOff>9525</xdr:rowOff>
    </xdr:to>
    <xdr:sp>
      <xdr:nvSpPr>
        <xdr:cNvPr id="61" name="Line 115"/>
        <xdr:cNvSpPr>
          <a:spLocks/>
        </xdr:cNvSpPr>
      </xdr:nvSpPr>
      <xdr:spPr>
        <a:xfrm>
          <a:off x="4181475" y="3629025"/>
          <a:ext cx="95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50</xdr:row>
      <xdr:rowOff>76200</xdr:rowOff>
    </xdr:from>
    <xdr:to>
      <xdr:col>25</xdr:col>
      <xdr:colOff>0</xdr:colOff>
      <xdr:row>50</xdr:row>
      <xdr:rowOff>76200</xdr:rowOff>
    </xdr:to>
    <xdr:sp>
      <xdr:nvSpPr>
        <xdr:cNvPr id="62" name="Line 116"/>
        <xdr:cNvSpPr>
          <a:spLocks/>
        </xdr:cNvSpPr>
      </xdr:nvSpPr>
      <xdr:spPr>
        <a:xfrm>
          <a:off x="4162425" y="8667750"/>
          <a:ext cx="1238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42</xdr:row>
      <xdr:rowOff>152400</xdr:rowOff>
    </xdr:from>
    <xdr:to>
      <xdr:col>31</xdr:col>
      <xdr:colOff>133350</xdr:colOff>
      <xdr:row>42</xdr:row>
      <xdr:rowOff>152400</xdr:rowOff>
    </xdr:to>
    <xdr:sp>
      <xdr:nvSpPr>
        <xdr:cNvPr id="1" name="Line 1"/>
        <xdr:cNvSpPr>
          <a:spLocks/>
        </xdr:cNvSpPr>
      </xdr:nvSpPr>
      <xdr:spPr>
        <a:xfrm>
          <a:off x="5410200" y="7362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2" name="Line 2"/>
        <xdr:cNvSpPr>
          <a:spLocks/>
        </xdr:cNvSpPr>
      </xdr:nvSpPr>
      <xdr:spPr>
        <a:xfrm>
          <a:off x="304800" y="866775"/>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42</xdr:row>
      <xdr:rowOff>152400</xdr:rowOff>
    </xdr:from>
    <xdr:to>
      <xdr:col>31</xdr:col>
      <xdr:colOff>133350</xdr:colOff>
      <xdr:row>42</xdr:row>
      <xdr:rowOff>152400</xdr:rowOff>
    </xdr:to>
    <xdr:sp>
      <xdr:nvSpPr>
        <xdr:cNvPr id="3" name="Line 3"/>
        <xdr:cNvSpPr>
          <a:spLocks/>
        </xdr:cNvSpPr>
      </xdr:nvSpPr>
      <xdr:spPr>
        <a:xfrm>
          <a:off x="5410200" y="7362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4" name="Line 4"/>
        <xdr:cNvSpPr>
          <a:spLocks/>
        </xdr:cNvSpPr>
      </xdr:nvSpPr>
      <xdr:spPr>
        <a:xfrm>
          <a:off x="304800" y="866775"/>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44</xdr:row>
      <xdr:rowOff>0</xdr:rowOff>
    </xdr:from>
    <xdr:to>
      <xdr:col>17</xdr:col>
      <xdr:colOff>28575</xdr:colOff>
      <xdr:row>45</xdr:row>
      <xdr:rowOff>0</xdr:rowOff>
    </xdr:to>
    <xdr:sp>
      <xdr:nvSpPr>
        <xdr:cNvPr id="5" name="Line 5"/>
        <xdr:cNvSpPr>
          <a:spLocks/>
        </xdr:cNvSpPr>
      </xdr:nvSpPr>
      <xdr:spPr>
        <a:xfrm>
          <a:off x="1162050" y="7553325"/>
          <a:ext cx="17430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114300</xdr:colOff>
      <xdr:row>10</xdr:row>
      <xdr:rowOff>0</xdr:rowOff>
    </xdr:from>
    <xdr:to>
      <xdr:col>36</xdr:col>
      <xdr:colOff>38100</xdr:colOff>
      <xdr:row>10</xdr:row>
      <xdr:rowOff>85725</xdr:rowOff>
    </xdr:to>
    <xdr:sp>
      <xdr:nvSpPr>
        <xdr:cNvPr id="1" name="AutoShape 1"/>
        <xdr:cNvSpPr>
          <a:spLocks/>
        </xdr:cNvSpPr>
      </xdr:nvSpPr>
      <xdr:spPr>
        <a:xfrm>
          <a:off x="5819775" y="1962150"/>
          <a:ext cx="85725"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104775</xdr:colOff>
      <xdr:row>10</xdr:row>
      <xdr:rowOff>9525</xdr:rowOff>
    </xdr:from>
    <xdr:to>
      <xdr:col>57</xdr:col>
      <xdr:colOff>47625</xdr:colOff>
      <xdr:row>10</xdr:row>
      <xdr:rowOff>104775</xdr:rowOff>
    </xdr:to>
    <xdr:sp>
      <xdr:nvSpPr>
        <xdr:cNvPr id="2" name="AutoShape 3"/>
        <xdr:cNvSpPr>
          <a:spLocks/>
        </xdr:cNvSpPr>
      </xdr:nvSpPr>
      <xdr:spPr>
        <a:xfrm>
          <a:off x="9210675" y="1971675"/>
          <a:ext cx="10477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7</xdr:row>
      <xdr:rowOff>190500</xdr:rowOff>
    </xdr:from>
    <xdr:to>
      <xdr:col>33</xdr:col>
      <xdr:colOff>0</xdr:colOff>
      <xdr:row>8</xdr:row>
      <xdr:rowOff>190500</xdr:rowOff>
    </xdr:to>
    <xdr:sp>
      <xdr:nvSpPr>
        <xdr:cNvPr id="3" name="Line 4"/>
        <xdr:cNvSpPr>
          <a:spLocks/>
        </xdr:cNvSpPr>
      </xdr:nvSpPr>
      <xdr:spPr>
        <a:xfrm flipV="1">
          <a:off x="5381625" y="1581150"/>
          <a:ext cx="0" cy="190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9</xdr:row>
      <xdr:rowOff>0</xdr:rowOff>
    </xdr:from>
    <xdr:to>
      <xdr:col>33</xdr:col>
      <xdr:colOff>0</xdr:colOff>
      <xdr:row>10</xdr:row>
      <xdr:rowOff>0</xdr:rowOff>
    </xdr:to>
    <xdr:sp>
      <xdr:nvSpPr>
        <xdr:cNvPr id="4" name="Line 5"/>
        <xdr:cNvSpPr>
          <a:spLocks/>
        </xdr:cNvSpPr>
      </xdr:nvSpPr>
      <xdr:spPr>
        <a:xfrm>
          <a:off x="5381625" y="1771650"/>
          <a:ext cx="0" cy="190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85725</xdr:colOff>
      <xdr:row>7</xdr:row>
      <xdr:rowOff>0</xdr:rowOff>
    </xdr:from>
    <xdr:to>
      <xdr:col>46</xdr:col>
      <xdr:colOff>85725</xdr:colOff>
      <xdr:row>9</xdr:row>
      <xdr:rowOff>190500</xdr:rowOff>
    </xdr:to>
    <xdr:sp>
      <xdr:nvSpPr>
        <xdr:cNvPr id="5" name="Line 6"/>
        <xdr:cNvSpPr>
          <a:spLocks/>
        </xdr:cNvSpPr>
      </xdr:nvSpPr>
      <xdr:spPr>
        <a:xfrm>
          <a:off x="7572375" y="139065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8</xdr:row>
      <xdr:rowOff>76200</xdr:rowOff>
    </xdr:from>
    <xdr:to>
      <xdr:col>36</xdr:col>
      <xdr:colOff>104775</xdr:colOff>
      <xdr:row>9</xdr:row>
      <xdr:rowOff>190500</xdr:rowOff>
    </xdr:to>
    <xdr:sp>
      <xdr:nvSpPr>
        <xdr:cNvPr id="6" name="Line 21"/>
        <xdr:cNvSpPr>
          <a:spLocks/>
        </xdr:cNvSpPr>
      </xdr:nvSpPr>
      <xdr:spPr>
        <a:xfrm>
          <a:off x="5972175" y="16573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8</xdr:row>
      <xdr:rowOff>66675</xdr:rowOff>
    </xdr:from>
    <xdr:to>
      <xdr:col>46</xdr:col>
      <xdr:colOff>0</xdr:colOff>
      <xdr:row>8</xdr:row>
      <xdr:rowOff>66675</xdr:rowOff>
    </xdr:to>
    <xdr:sp>
      <xdr:nvSpPr>
        <xdr:cNvPr id="7" name="Line 24"/>
        <xdr:cNvSpPr>
          <a:spLocks/>
        </xdr:cNvSpPr>
      </xdr:nvSpPr>
      <xdr:spPr>
        <a:xfrm>
          <a:off x="5972175" y="1647825"/>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8</xdr:row>
      <xdr:rowOff>76200</xdr:rowOff>
    </xdr:from>
    <xdr:to>
      <xdr:col>47</xdr:col>
      <xdr:colOff>0</xdr:colOff>
      <xdr:row>9</xdr:row>
      <xdr:rowOff>142875</xdr:rowOff>
    </xdr:to>
    <xdr:sp>
      <xdr:nvSpPr>
        <xdr:cNvPr id="8" name="Line 25"/>
        <xdr:cNvSpPr>
          <a:spLocks/>
        </xdr:cNvSpPr>
      </xdr:nvSpPr>
      <xdr:spPr>
        <a:xfrm>
          <a:off x="7648575" y="16573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8</xdr:row>
      <xdr:rowOff>66675</xdr:rowOff>
    </xdr:from>
    <xdr:to>
      <xdr:col>46</xdr:col>
      <xdr:colOff>0</xdr:colOff>
      <xdr:row>9</xdr:row>
      <xdr:rowOff>142875</xdr:rowOff>
    </xdr:to>
    <xdr:sp>
      <xdr:nvSpPr>
        <xdr:cNvPr id="9" name="Line 26"/>
        <xdr:cNvSpPr>
          <a:spLocks/>
        </xdr:cNvSpPr>
      </xdr:nvSpPr>
      <xdr:spPr>
        <a:xfrm>
          <a:off x="7486650" y="164782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76200</xdr:colOff>
      <xdr:row>8</xdr:row>
      <xdr:rowOff>85725</xdr:rowOff>
    </xdr:from>
    <xdr:to>
      <xdr:col>56</xdr:col>
      <xdr:colOff>76200</xdr:colOff>
      <xdr:row>9</xdr:row>
      <xdr:rowOff>171450</xdr:rowOff>
    </xdr:to>
    <xdr:sp>
      <xdr:nvSpPr>
        <xdr:cNvPr id="10" name="Line 27"/>
        <xdr:cNvSpPr>
          <a:spLocks/>
        </xdr:cNvSpPr>
      </xdr:nvSpPr>
      <xdr:spPr>
        <a:xfrm>
          <a:off x="9182100" y="16668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8</xdr:row>
      <xdr:rowOff>76200</xdr:rowOff>
    </xdr:from>
    <xdr:to>
      <xdr:col>56</xdr:col>
      <xdr:colOff>76200</xdr:colOff>
      <xdr:row>8</xdr:row>
      <xdr:rowOff>76200</xdr:rowOff>
    </xdr:to>
    <xdr:sp>
      <xdr:nvSpPr>
        <xdr:cNvPr id="11" name="Line 28"/>
        <xdr:cNvSpPr>
          <a:spLocks/>
        </xdr:cNvSpPr>
      </xdr:nvSpPr>
      <xdr:spPr>
        <a:xfrm>
          <a:off x="7658100" y="165735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8</xdr:row>
      <xdr:rowOff>0</xdr:rowOff>
    </xdr:from>
    <xdr:to>
      <xdr:col>74</xdr:col>
      <xdr:colOff>0</xdr:colOff>
      <xdr:row>10</xdr:row>
      <xdr:rowOff>9525</xdr:rowOff>
    </xdr:to>
    <xdr:sp>
      <xdr:nvSpPr>
        <xdr:cNvPr id="12" name="Line 62"/>
        <xdr:cNvSpPr>
          <a:spLocks/>
        </xdr:cNvSpPr>
      </xdr:nvSpPr>
      <xdr:spPr>
        <a:xfrm>
          <a:off x="11296650" y="1581150"/>
          <a:ext cx="8096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142875</xdr:colOff>
      <xdr:row>18</xdr:row>
      <xdr:rowOff>0</xdr:rowOff>
    </xdr:from>
    <xdr:to>
      <xdr:col>74</xdr:col>
      <xdr:colOff>0</xdr:colOff>
      <xdr:row>20</xdr:row>
      <xdr:rowOff>0</xdr:rowOff>
    </xdr:to>
    <xdr:sp>
      <xdr:nvSpPr>
        <xdr:cNvPr id="13" name="Line 68"/>
        <xdr:cNvSpPr>
          <a:spLocks/>
        </xdr:cNvSpPr>
      </xdr:nvSpPr>
      <xdr:spPr>
        <a:xfrm>
          <a:off x="11277600" y="3486150"/>
          <a:ext cx="8286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18</xdr:row>
      <xdr:rowOff>0</xdr:rowOff>
    </xdr:from>
    <xdr:to>
      <xdr:col>40</xdr:col>
      <xdr:colOff>0</xdr:colOff>
      <xdr:row>20</xdr:row>
      <xdr:rowOff>0</xdr:rowOff>
    </xdr:to>
    <xdr:sp>
      <xdr:nvSpPr>
        <xdr:cNvPr id="14" name="Line 80"/>
        <xdr:cNvSpPr>
          <a:spLocks/>
        </xdr:cNvSpPr>
      </xdr:nvSpPr>
      <xdr:spPr>
        <a:xfrm>
          <a:off x="4276725" y="3486150"/>
          <a:ext cx="22383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9</xdr:row>
      <xdr:rowOff>142875</xdr:rowOff>
    </xdr:from>
    <xdr:to>
      <xdr:col>47</xdr:col>
      <xdr:colOff>0</xdr:colOff>
      <xdr:row>9</xdr:row>
      <xdr:rowOff>142875</xdr:rowOff>
    </xdr:to>
    <xdr:sp>
      <xdr:nvSpPr>
        <xdr:cNvPr id="15" name="Line 82"/>
        <xdr:cNvSpPr>
          <a:spLocks/>
        </xdr:cNvSpPr>
      </xdr:nvSpPr>
      <xdr:spPr>
        <a:xfrm>
          <a:off x="7486650" y="19145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54</xdr:row>
      <xdr:rowOff>9525</xdr:rowOff>
    </xdr:from>
    <xdr:to>
      <xdr:col>48</xdr:col>
      <xdr:colOff>0</xdr:colOff>
      <xdr:row>55</xdr:row>
      <xdr:rowOff>0</xdr:rowOff>
    </xdr:to>
    <xdr:sp>
      <xdr:nvSpPr>
        <xdr:cNvPr id="16" name="Line 83"/>
        <xdr:cNvSpPr>
          <a:spLocks/>
        </xdr:cNvSpPr>
      </xdr:nvSpPr>
      <xdr:spPr>
        <a:xfrm flipH="1">
          <a:off x="7648575" y="10010775"/>
          <a:ext cx="161925" cy="161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49</xdr:row>
      <xdr:rowOff>0</xdr:rowOff>
    </xdr:from>
    <xdr:to>
      <xdr:col>48</xdr:col>
      <xdr:colOff>0</xdr:colOff>
      <xdr:row>50</xdr:row>
      <xdr:rowOff>0</xdr:rowOff>
    </xdr:to>
    <xdr:sp>
      <xdr:nvSpPr>
        <xdr:cNvPr id="17" name="Line 85"/>
        <xdr:cNvSpPr>
          <a:spLocks/>
        </xdr:cNvSpPr>
      </xdr:nvSpPr>
      <xdr:spPr>
        <a:xfrm>
          <a:off x="7486650" y="9220200"/>
          <a:ext cx="32385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49</xdr:row>
      <xdr:rowOff>0</xdr:rowOff>
    </xdr:from>
    <xdr:to>
      <xdr:col>42</xdr:col>
      <xdr:colOff>0</xdr:colOff>
      <xdr:row>50</xdr:row>
      <xdr:rowOff>0</xdr:rowOff>
    </xdr:to>
    <xdr:sp>
      <xdr:nvSpPr>
        <xdr:cNvPr id="18" name="Line 86"/>
        <xdr:cNvSpPr>
          <a:spLocks/>
        </xdr:cNvSpPr>
      </xdr:nvSpPr>
      <xdr:spPr>
        <a:xfrm flipV="1">
          <a:off x="6524625" y="9220200"/>
          <a:ext cx="314325"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49</xdr:row>
      <xdr:rowOff>0</xdr:rowOff>
    </xdr:from>
    <xdr:to>
      <xdr:col>39</xdr:col>
      <xdr:colOff>0</xdr:colOff>
      <xdr:row>50</xdr:row>
      <xdr:rowOff>0</xdr:rowOff>
    </xdr:to>
    <xdr:sp>
      <xdr:nvSpPr>
        <xdr:cNvPr id="19" name="Line 87"/>
        <xdr:cNvSpPr>
          <a:spLocks/>
        </xdr:cNvSpPr>
      </xdr:nvSpPr>
      <xdr:spPr>
        <a:xfrm>
          <a:off x="6029325" y="9220200"/>
          <a:ext cx="32385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57150</xdr:colOff>
      <xdr:row>47</xdr:row>
      <xdr:rowOff>0</xdr:rowOff>
    </xdr:from>
    <xdr:to>
      <xdr:col>53</xdr:col>
      <xdr:colOff>123825</xdr:colOff>
      <xdr:row>48</xdr:row>
      <xdr:rowOff>76200</xdr:rowOff>
    </xdr:to>
    <xdr:sp>
      <xdr:nvSpPr>
        <xdr:cNvPr id="20" name="AutoShape 88"/>
        <xdr:cNvSpPr>
          <a:spLocks/>
        </xdr:cNvSpPr>
      </xdr:nvSpPr>
      <xdr:spPr>
        <a:xfrm>
          <a:off x="8515350" y="9010650"/>
          <a:ext cx="228600" cy="171450"/>
        </a:xfrm>
        <a:custGeom>
          <a:pathLst>
            <a:path h="19" w="25">
              <a:moveTo>
                <a:pt x="11" y="0"/>
              </a:moveTo>
              <a:cubicBezTo>
                <a:pt x="18" y="4"/>
                <a:pt x="25" y="9"/>
                <a:pt x="23" y="11"/>
              </a:cubicBezTo>
              <a:cubicBezTo>
                <a:pt x="21" y="13"/>
                <a:pt x="2" y="12"/>
                <a:pt x="1" y="13"/>
              </a:cubicBezTo>
              <a:cubicBezTo>
                <a:pt x="0" y="14"/>
                <a:pt x="13" y="18"/>
                <a:pt x="15"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48</xdr:row>
      <xdr:rowOff>0</xdr:rowOff>
    </xdr:from>
    <xdr:to>
      <xdr:col>35</xdr:col>
      <xdr:colOff>0</xdr:colOff>
      <xdr:row>51</xdr:row>
      <xdr:rowOff>9525</xdr:rowOff>
    </xdr:to>
    <xdr:sp>
      <xdr:nvSpPr>
        <xdr:cNvPr id="21" name="Line 90"/>
        <xdr:cNvSpPr>
          <a:spLocks/>
        </xdr:cNvSpPr>
      </xdr:nvSpPr>
      <xdr:spPr>
        <a:xfrm flipV="1">
          <a:off x="5705475" y="910590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54</xdr:row>
      <xdr:rowOff>0</xdr:rowOff>
    </xdr:from>
    <xdr:to>
      <xdr:col>49</xdr:col>
      <xdr:colOff>152400</xdr:colOff>
      <xdr:row>55</xdr:row>
      <xdr:rowOff>0</xdr:rowOff>
    </xdr:to>
    <xdr:sp>
      <xdr:nvSpPr>
        <xdr:cNvPr id="22" name="Line 91"/>
        <xdr:cNvSpPr>
          <a:spLocks/>
        </xdr:cNvSpPr>
      </xdr:nvSpPr>
      <xdr:spPr>
        <a:xfrm>
          <a:off x="7972425" y="10001250"/>
          <a:ext cx="15240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47</xdr:row>
      <xdr:rowOff>95250</xdr:rowOff>
    </xdr:from>
    <xdr:to>
      <xdr:col>35</xdr:col>
      <xdr:colOff>28575</xdr:colOff>
      <xdr:row>48</xdr:row>
      <xdr:rowOff>19050</xdr:rowOff>
    </xdr:to>
    <xdr:sp>
      <xdr:nvSpPr>
        <xdr:cNvPr id="23" name="Oval 93"/>
        <xdr:cNvSpPr>
          <a:spLocks/>
        </xdr:cNvSpPr>
      </xdr:nvSpPr>
      <xdr:spPr>
        <a:xfrm>
          <a:off x="5695950" y="9105900"/>
          <a:ext cx="38100" cy="190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152400</xdr:colOff>
      <xdr:row>48</xdr:row>
      <xdr:rowOff>38100</xdr:rowOff>
    </xdr:from>
    <xdr:to>
      <xdr:col>44</xdr:col>
      <xdr:colOff>28575</xdr:colOff>
      <xdr:row>48</xdr:row>
      <xdr:rowOff>66675</xdr:rowOff>
    </xdr:to>
    <xdr:sp>
      <xdr:nvSpPr>
        <xdr:cNvPr id="24" name="Oval 94"/>
        <xdr:cNvSpPr>
          <a:spLocks/>
        </xdr:cNvSpPr>
      </xdr:nvSpPr>
      <xdr:spPr>
        <a:xfrm>
          <a:off x="7153275" y="91440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48</xdr:row>
      <xdr:rowOff>57150</xdr:rowOff>
    </xdr:from>
    <xdr:to>
      <xdr:col>44</xdr:col>
      <xdr:colOff>0</xdr:colOff>
      <xdr:row>53</xdr:row>
      <xdr:rowOff>9525</xdr:rowOff>
    </xdr:to>
    <xdr:sp>
      <xdr:nvSpPr>
        <xdr:cNvPr id="25" name="Line 95"/>
        <xdr:cNvSpPr>
          <a:spLocks/>
        </xdr:cNvSpPr>
      </xdr:nvSpPr>
      <xdr:spPr>
        <a:xfrm>
          <a:off x="7162800" y="916305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46</xdr:row>
      <xdr:rowOff>66675</xdr:rowOff>
    </xdr:from>
    <xdr:to>
      <xdr:col>34</xdr:col>
      <xdr:colOff>95250</xdr:colOff>
      <xdr:row>47</xdr:row>
      <xdr:rowOff>0</xdr:rowOff>
    </xdr:to>
    <xdr:sp>
      <xdr:nvSpPr>
        <xdr:cNvPr id="26" name="Line 96"/>
        <xdr:cNvSpPr>
          <a:spLocks/>
        </xdr:cNvSpPr>
      </xdr:nvSpPr>
      <xdr:spPr>
        <a:xfrm>
          <a:off x="5638800" y="89154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45</xdr:row>
      <xdr:rowOff>161925</xdr:rowOff>
    </xdr:from>
    <xdr:to>
      <xdr:col>34</xdr:col>
      <xdr:colOff>104775</xdr:colOff>
      <xdr:row>46</xdr:row>
      <xdr:rowOff>76200</xdr:rowOff>
    </xdr:to>
    <xdr:sp>
      <xdr:nvSpPr>
        <xdr:cNvPr id="27" name="Line 97"/>
        <xdr:cNvSpPr>
          <a:spLocks/>
        </xdr:cNvSpPr>
      </xdr:nvSpPr>
      <xdr:spPr>
        <a:xfrm flipH="1" flipV="1">
          <a:off x="5543550" y="8839200"/>
          <a:ext cx="10477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0</xdr:rowOff>
    </xdr:from>
    <xdr:to>
      <xdr:col>10</xdr:col>
      <xdr:colOff>0</xdr:colOff>
      <xdr:row>32</xdr:row>
      <xdr:rowOff>0</xdr:rowOff>
    </xdr:to>
    <xdr:sp>
      <xdr:nvSpPr>
        <xdr:cNvPr id="28" name="Line 98"/>
        <xdr:cNvSpPr>
          <a:spLocks/>
        </xdr:cNvSpPr>
      </xdr:nvSpPr>
      <xdr:spPr>
        <a:xfrm>
          <a:off x="485775" y="6010275"/>
          <a:ext cx="113347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0</xdr:rowOff>
    </xdr:from>
    <xdr:to>
      <xdr:col>10</xdr:col>
      <xdr:colOff>0</xdr:colOff>
      <xdr:row>37</xdr:row>
      <xdr:rowOff>0</xdr:rowOff>
    </xdr:to>
    <xdr:sp>
      <xdr:nvSpPr>
        <xdr:cNvPr id="29" name="Line 99"/>
        <xdr:cNvSpPr>
          <a:spLocks/>
        </xdr:cNvSpPr>
      </xdr:nvSpPr>
      <xdr:spPr>
        <a:xfrm>
          <a:off x="485775" y="6772275"/>
          <a:ext cx="11334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30</xdr:row>
      <xdr:rowOff>0</xdr:rowOff>
    </xdr:from>
    <xdr:to>
      <xdr:col>75</xdr:col>
      <xdr:colOff>0</xdr:colOff>
      <xdr:row>31</xdr:row>
      <xdr:rowOff>0</xdr:rowOff>
    </xdr:to>
    <xdr:sp>
      <xdr:nvSpPr>
        <xdr:cNvPr id="30" name="Line 101"/>
        <xdr:cNvSpPr>
          <a:spLocks/>
        </xdr:cNvSpPr>
      </xdr:nvSpPr>
      <xdr:spPr>
        <a:xfrm>
          <a:off x="11296650" y="5819775"/>
          <a:ext cx="9715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49</xdr:row>
      <xdr:rowOff>0</xdr:rowOff>
    </xdr:from>
    <xdr:to>
      <xdr:col>51</xdr:col>
      <xdr:colOff>0</xdr:colOff>
      <xdr:row>50</xdr:row>
      <xdr:rowOff>0</xdr:rowOff>
    </xdr:to>
    <xdr:sp>
      <xdr:nvSpPr>
        <xdr:cNvPr id="31" name="Line 103"/>
        <xdr:cNvSpPr>
          <a:spLocks/>
        </xdr:cNvSpPr>
      </xdr:nvSpPr>
      <xdr:spPr>
        <a:xfrm flipV="1">
          <a:off x="7972425" y="9220200"/>
          <a:ext cx="32385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27</xdr:row>
      <xdr:rowOff>9525</xdr:rowOff>
    </xdr:from>
    <xdr:to>
      <xdr:col>40</xdr:col>
      <xdr:colOff>0</xdr:colOff>
      <xdr:row>28</xdr:row>
      <xdr:rowOff>190500</xdr:rowOff>
    </xdr:to>
    <xdr:sp>
      <xdr:nvSpPr>
        <xdr:cNvPr id="32" name="Line 104"/>
        <xdr:cNvSpPr>
          <a:spLocks/>
        </xdr:cNvSpPr>
      </xdr:nvSpPr>
      <xdr:spPr>
        <a:xfrm>
          <a:off x="4276725" y="5248275"/>
          <a:ext cx="22383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44</xdr:row>
      <xdr:rowOff>0</xdr:rowOff>
    </xdr:from>
    <xdr:to>
      <xdr:col>48</xdr:col>
      <xdr:colOff>0</xdr:colOff>
      <xdr:row>47</xdr:row>
      <xdr:rowOff>85725</xdr:rowOff>
    </xdr:to>
    <xdr:sp>
      <xdr:nvSpPr>
        <xdr:cNvPr id="33" name="Line 108"/>
        <xdr:cNvSpPr>
          <a:spLocks/>
        </xdr:cNvSpPr>
      </xdr:nvSpPr>
      <xdr:spPr>
        <a:xfrm>
          <a:off x="7810500" y="8486775"/>
          <a:ext cx="0" cy="609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44</xdr:row>
      <xdr:rowOff>19050</xdr:rowOff>
    </xdr:from>
    <xdr:to>
      <xdr:col>10</xdr:col>
      <xdr:colOff>0</xdr:colOff>
      <xdr:row>44</xdr:row>
      <xdr:rowOff>180975</xdr:rowOff>
    </xdr:to>
    <xdr:sp>
      <xdr:nvSpPr>
        <xdr:cNvPr id="34" name="Line 109"/>
        <xdr:cNvSpPr>
          <a:spLocks/>
        </xdr:cNvSpPr>
      </xdr:nvSpPr>
      <xdr:spPr>
        <a:xfrm>
          <a:off x="485775" y="8505825"/>
          <a:ext cx="113347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12</xdr:row>
      <xdr:rowOff>0</xdr:rowOff>
    </xdr:from>
    <xdr:to>
      <xdr:col>57</xdr:col>
      <xdr:colOff>0</xdr:colOff>
      <xdr:row>12</xdr:row>
      <xdr:rowOff>0</xdr:rowOff>
    </xdr:to>
    <xdr:sp>
      <xdr:nvSpPr>
        <xdr:cNvPr id="35" name="Line 110"/>
        <xdr:cNvSpPr>
          <a:spLocks/>
        </xdr:cNvSpPr>
      </xdr:nvSpPr>
      <xdr:spPr>
        <a:xfrm>
          <a:off x="5867400" y="2343150"/>
          <a:ext cx="3400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40</xdr:row>
      <xdr:rowOff>0</xdr:rowOff>
    </xdr:from>
    <xdr:to>
      <xdr:col>20</xdr:col>
      <xdr:colOff>0</xdr:colOff>
      <xdr:row>42</xdr:row>
      <xdr:rowOff>9525</xdr:rowOff>
    </xdr:to>
    <xdr:sp>
      <xdr:nvSpPr>
        <xdr:cNvPr id="1" name="Line 11"/>
        <xdr:cNvSpPr>
          <a:spLocks/>
        </xdr:cNvSpPr>
      </xdr:nvSpPr>
      <xdr:spPr>
        <a:xfrm>
          <a:off x="581025" y="6858000"/>
          <a:ext cx="25146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49</xdr:row>
      <xdr:rowOff>0</xdr:rowOff>
    </xdr:from>
    <xdr:to>
      <xdr:col>27</xdr:col>
      <xdr:colOff>0</xdr:colOff>
      <xdr:row>50</xdr:row>
      <xdr:rowOff>9525</xdr:rowOff>
    </xdr:to>
    <xdr:sp>
      <xdr:nvSpPr>
        <xdr:cNvPr id="2" name="Line 12"/>
        <xdr:cNvSpPr>
          <a:spLocks/>
        </xdr:cNvSpPr>
      </xdr:nvSpPr>
      <xdr:spPr>
        <a:xfrm>
          <a:off x="581025" y="8401050"/>
          <a:ext cx="35814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49</xdr:row>
      <xdr:rowOff>0</xdr:rowOff>
    </xdr:from>
    <xdr:to>
      <xdr:col>25</xdr:col>
      <xdr:colOff>0</xdr:colOff>
      <xdr:row>50</xdr:row>
      <xdr:rowOff>0</xdr:rowOff>
    </xdr:to>
    <xdr:sp>
      <xdr:nvSpPr>
        <xdr:cNvPr id="1" name="Line 24"/>
        <xdr:cNvSpPr>
          <a:spLocks/>
        </xdr:cNvSpPr>
      </xdr:nvSpPr>
      <xdr:spPr>
        <a:xfrm>
          <a:off x="3829050" y="8315325"/>
          <a:ext cx="342900"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49</xdr:row>
      <xdr:rowOff>0</xdr:rowOff>
    </xdr:from>
    <xdr:to>
      <xdr:col>19</xdr:col>
      <xdr:colOff>0</xdr:colOff>
      <xdr:row>50</xdr:row>
      <xdr:rowOff>0</xdr:rowOff>
    </xdr:to>
    <xdr:sp>
      <xdr:nvSpPr>
        <xdr:cNvPr id="2" name="Line 25"/>
        <xdr:cNvSpPr>
          <a:spLocks/>
        </xdr:cNvSpPr>
      </xdr:nvSpPr>
      <xdr:spPr>
        <a:xfrm flipV="1">
          <a:off x="2809875" y="8315325"/>
          <a:ext cx="333375"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49</xdr:row>
      <xdr:rowOff>0</xdr:rowOff>
    </xdr:from>
    <xdr:to>
      <xdr:col>16</xdr:col>
      <xdr:colOff>0</xdr:colOff>
      <xdr:row>50</xdr:row>
      <xdr:rowOff>0</xdr:rowOff>
    </xdr:to>
    <xdr:sp>
      <xdr:nvSpPr>
        <xdr:cNvPr id="3" name="Line 26"/>
        <xdr:cNvSpPr>
          <a:spLocks/>
        </xdr:cNvSpPr>
      </xdr:nvSpPr>
      <xdr:spPr>
        <a:xfrm>
          <a:off x="2286000" y="8315325"/>
          <a:ext cx="342900"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46</xdr:row>
      <xdr:rowOff>9525</xdr:rowOff>
    </xdr:from>
    <xdr:to>
      <xdr:col>12</xdr:col>
      <xdr:colOff>9525</xdr:colOff>
      <xdr:row>47</xdr:row>
      <xdr:rowOff>9525</xdr:rowOff>
    </xdr:to>
    <xdr:sp>
      <xdr:nvSpPr>
        <xdr:cNvPr id="4" name="Line 28"/>
        <xdr:cNvSpPr>
          <a:spLocks/>
        </xdr:cNvSpPr>
      </xdr:nvSpPr>
      <xdr:spPr>
        <a:xfrm>
          <a:off x="1781175" y="7943850"/>
          <a:ext cx="1714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48</xdr:row>
      <xdr:rowOff>0</xdr:rowOff>
    </xdr:from>
    <xdr:to>
      <xdr:col>12</xdr:col>
      <xdr:colOff>0</xdr:colOff>
      <xdr:row>51</xdr:row>
      <xdr:rowOff>9525</xdr:rowOff>
    </xdr:to>
    <xdr:sp>
      <xdr:nvSpPr>
        <xdr:cNvPr id="5" name="Line 29"/>
        <xdr:cNvSpPr>
          <a:spLocks/>
        </xdr:cNvSpPr>
      </xdr:nvSpPr>
      <xdr:spPr>
        <a:xfrm flipV="1">
          <a:off x="1943100" y="82105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47</xdr:row>
      <xdr:rowOff>104775</xdr:rowOff>
    </xdr:from>
    <xdr:to>
      <xdr:col>12</xdr:col>
      <xdr:colOff>28575</xdr:colOff>
      <xdr:row>48</xdr:row>
      <xdr:rowOff>19050</xdr:rowOff>
    </xdr:to>
    <xdr:sp>
      <xdr:nvSpPr>
        <xdr:cNvPr id="6" name="Oval 32"/>
        <xdr:cNvSpPr>
          <a:spLocks/>
        </xdr:cNvSpPr>
      </xdr:nvSpPr>
      <xdr:spPr>
        <a:xfrm>
          <a:off x="1924050" y="8210550"/>
          <a:ext cx="47625" cy="190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48</xdr:row>
      <xdr:rowOff>38100</xdr:rowOff>
    </xdr:from>
    <xdr:to>
      <xdr:col>20</xdr:col>
      <xdr:colOff>104775</xdr:colOff>
      <xdr:row>48</xdr:row>
      <xdr:rowOff>66675</xdr:rowOff>
    </xdr:to>
    <xdr:sp>
      <xdr:nvSpPr>
        <xdr:cNvPr id="7" name="Oval 33"/>
        <xdr:cNvSpPr>
          <a:spLocks/>
        </xdr:cNvSpPr>
      </xdr:nvSpPr>
      <xdr:spPr>
        <a:xfrm>
          <a:off x="3381375" y="824865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48</xdr:row>
      <xdr:rowOff>47625</xdr:rowOff>
    </xdr:from>
    <xdr:to>
      <xdr:col>20</xdr:col>
      <xdr:colOff>85725</xdr:colOff>
      <xdr:row>53</xdr:row>
      <xdr:rowOff>0</xdr:rowOff>
    </xdr:to>
    <xdr:sp>
      <xdr:nvSpPr>
        <xdr:cNvPr id="8" name="Line 34"/>
        <xdr:cNvSpPr>
          <a:spLocks/>
        </xdr:cNvSpPr>
      </xdr:nvSpPr>
      <xdr:spPr>
        <a:xfrm>
          <a:off x="3400425" y="8258175"/>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49</xdr:row>
      <xdr:rowOff>0</xdr:rowOff>
    </xdr:from>
    <xdr:to>
      <xdr:col>28</xdr:col>
      <xdr:colOff>0</xdr:colOff>
      <xdr:row>50</xdr:row>
      <xdr:rowOff>9525</xdr:rowOff>
    </xdr:to>
    <xdr:sp>
      <xdr:nvSpPr>
        <xdr:cNvPr id="9" name="Line 35"/>
        <xdr:cNvSpPr>
          <a:spLocks/>
        </xdr:cNvSpPr>
      </xdr:nvSpPr>
      <xdr:spPr>
        <a:xfrm flipV="1">
          <a:off x="4343400" y="8315325"/>
          <a:ext cx="34290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53</xdr:row>
      <xdr:rowOff>9525</xdr:rowOff>
    </xdr:from>
    <xdr:to>
      <xdr:col>24</xdr:col>
      <xdr:colOff>114300</xdr:colOff>
      <xdr:row>53</xdr:row>
      <xdr:rowOff>9525</xdr:rowOff>
    </xdr:to>
    <xdr:sp>
      <xdr:nvSpPr>
        <xdr:cNvPr id="10" name="Line 36"/>
        <xdr:cNvSpPr>
          <a:spLocks/>
        </xdr:cNvSpPr>
      </xdr:nvSpPr>
      <xdr:spPr>
        <a:xfrm>
          <a:off x="3400425" y="89249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49</xdr:row>
      <xdr:rowOff>0</xdr:rowOff>
    </xdr:from>
    <xdr:to>
      <xdr:col>14</xdr:col>
      <xdr:colOff>9525</xdr:colOff>
      <xdr:row>49</xdr:row>
      <xdr:rowOff>0</xdr:rowOff>
    </xdr:to>
    <xdr:sp>
      <xdr:nvSpPr>
        <xdr:cNvPr id="11" name="Line 38"/>
        <xdr:cNvSpPr>
          <a:spLocks/>
        </xdr:cNvSpPr>
      </xdr:nvSpPr>
      <xdr:spPr>
        <a:xfrm>
          <a:off x="1752600" y="8315325"/>
          <a:ext cx="5429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23</xdr:col>
      <xdr:colOff>0</xdr:colOff>
      <xdr:row>49</xdr:row>
      <xdr:rowOff>0</xdr:rowOff>
    </xdr:to>
    <xdr:sp>
      <xdr:nvSpPr>
        <xdr:cNvPr id="12" name="Line 39"/>
        <xdr:cNvSpPr>
          <a:spLocks/>
        </xdr:cNvSpPr>
      </xdr:nvSpPr>
      <xdr:spPr>
        <a:xfrm>
          <a:off x="3143250" y="8315325"/>
          <a:ext cx="685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30</xdr:col>
      <xdr:colOff>0</xdr:colOff>
      <xdr:row>49</xdr:row>
      <xdr:rowOff>0</xdr:rowOff>
    </xdr:to>
    <xdr:sp>
      <xdr:nvSpPr>
        <xdr:cNvPr id="13" name="Line 40"/>
        <xdr:cNvSpPr>
          <a:spLocks/>
        </xdr:cNvSpPr>
      </xdr:nvSpPr>
      <xdr:spPr>
        <a:xfrm>
          <a:off x="4686300" y="8315325"/>
          <a:ext cx="3429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25</xdr:col>
      <xdr:colOff>0</xdr:colOff>
      <xdr:row>54</xdr:row>
      <xdr:rowOff>9525</xdr:rowOff>
    </xdr:to>
    <xdr:sp>
      <xdr:nvSpPr>
        <xdr:cNvPr id="14" name="Line 43"/>
        <xdr:cNvSpPr>
          <a:spLocks/>
        </xdr:cNvSpPr>
      </xdr:nvSpPr>
      <xdr:spPr>
        <a:xfrm>
          <a:off x="4171950" y="8401050"/>
          <a:ext cx="0" cy="695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46</xdr:row>
      <xdr:rowOff>104775</xdr:rowOff>
    </xdr:from>
    <xdr:to>
      <xdr:col>30</xdr:col>
      <xdr:colOff>0</xdr:colOff>
      <xdr:row>50</xdr:row>
      <xdr:rowOff>57150</xdr:rowOff>
    </xdr:to>
    <xdr:sp>
      <xdr:nvSpPr>
        <xdr:cNvPr id="15" name="Line 45"/>
        <xdr:cNvSpPr>
          <a:spLocks/>
        </xdr:cNvSpPr>
      </xdr:nvSpPr>
      <xdr:spPr>
        <a:xfrm>
          <a:off x="5029200" y="8039100"/>
          <a:ext cx="0" cy="419100"/>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44</xdr:row>
      <xdr:rowOff>161925</xdr:rowOff>
    </xdr:from>
    <xdr:to>
      <xdr:col>26</xdr:col>
      <xdr:colOff>161925</xdr:colOff>
      <xdr:row>47</xdr:row>
      <xdr:rowOff>95250</xdr:rowOff>
    </xdr:to>
    <xdr:sp>
      <xdr:nvSpPr>
        <xdr:cNvPr id="16" name="Line 46"/>
        <xdr:cNvSpPr>
          <a:spLocks/>
        </xdr:cNvSpPr>
      </xdr:nvSpPr>
      <xdr:spPr>
        <a:xfrm>
          <a:off x="4505325" y="7753350"/>
          <a:ext cx="0" cy="4476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54</xdr:row>
      <xdr:rowOff>0</xdr:rowOff>
    </xdr:from>
    <xdr:to>
      <xdr:col>16</xdr:col>
      <xdr:colOff>0</xdr:colOff>
      <xdr:row>55</xdr:row>
      <xdr:rowOff>0</xdr:rowOff>
    </xdr:to>
    <xdr:sp>
      <xdr:nvSpPr>
        <xdr:cNvPr id="17" name="Line 47"/>
        <xdr:cNvSpPr>
          <a:spLocks/>
        </xdr:cNvSpPr>
      </xdr:nvSpPr>
      <xdr:spPr>
        <a:xfrm flipV="1">
          <a:off x="2457450" y="9086850"/>
          <a:ext cx="17145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54</xdr:row>
      <xdr:rowOff>0</xdr:rowOff>
    </xdr:from>
    <xdr:to>
      <xdr:col>17</xdr:col>
      <xdr:colOff>161925</xdr:colOff>
      <xdr:row>54</xdr:row>
      <xdr:rowOff>161925</xdr:rowOff>
    </xdr:to>
    <xdr:sp>
      <xdr:nvSpPr>
        <xdr:cNvPr id="18" name="Line 48"/>
        <xdr:cNvSpPr>
          <a:spLocks/>
        </xdr:cNvSpPr>
      </xdr:nvSpPr>
      <xdr:spPr>
        <a:xfrm>
          <a:off x="2790825" y="9086850"/>
          <a:ext cx="171450" cy="161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54</xdr:row>
      <xdr:rowOff>0</xdr:rowOff>
    </xdr:from>
    <xdr:to>
      <xdr:col>27</xdr:col>
      <xdr:colOff>0</xdr:colOff>
      <xdr:row>54</xdr:row>
      <xdr:rowOff>161925</xdr:rowOff>
    </xdr:to>
    <xdr:sp>
      <xdr:nvSpPr>
        <xdr:cNvPr id="19" name="Line 49"/>
        <xdr:cNvSpPr>
          <a:spLocks/>
        </xdr:cNvSpPr>
      </xdr:nvSpPr>
      <xdr:spPr>
        <a:xfrm>
          <a:off x="4343400" y="9086850"/>
          <a:ext cx="171450" cy="161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54</xdr:row>
      <xdr:rowOff>0</xdr:rowOff>
    </xdr:from>
    <xdr:to>
      <xdr:col>24</xdr:col>
      <xdr:colOff>161925</xdr:colOff>
      <xdr:row>55</xdr:row>
      <xdr:rowOff>0</xdr:rowOff>
    </xdr:to>
    <xdr:sp>
      <xdr:nvSpPr>
        <xdr:cNvPr id="20" name="Line 50"/>
        <xdr:cNvSpPr>
          <a:spLocks/>
        </xdr:cNvSpPr>
      </xdr:nvSpPr>
      <xdr:spPr>
        <a:xfrm flipH="1">
          <a:off x="4000500" y="9086850"/>
          <a:ext cx="161925"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57150</xdr:rowOff>
    </xdr:from>
    <xdr:to>
      <xdr:col>6</xdr:col>
      <xdr:colOff>0</xdr:colOff>
      <xdr:row>21</xdr:row>
      <xdr:rowOff>0</xdr:rowOff>
    </xdr:to>
    <xdr:sp>
      <xdr:nvSpPr>
        <xdr:cNvPr id="1" name="Line 1"/>
        <xdr:cNvSpPr>
          <a:spLocks/>
        </xdr:cNvSpPr>
      </xdr:nvSpPr>
      <xdr:spPr>
        <a:xfrm>
          <a:off x="971550" y="29622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xdr:row>
      <xdr:rowOff>57150</xdr:rowOff>
    </xdr:from>
    <xdr:to>
      <xdr:col>8</xdr:col>
      <xdr:colOff>0</xdr:colOff>
      <xdr:row>18</xdr:row>
      <xdr:rowOff>0</xdr:rowOff>
    </xdr:to>
    <xdr:sp>
      <xdr:nvSpPr>
        <xdr:cNvPr id="2" name="Line 2"/>
        <xdr:cNvSpPr>
          <a:spLocks/>
        </xdr:cNvSpPr>
      </xdr:nvSpPr>
      <xdr:spPr>
        <a:xfrm>
          <a:off x="971550" y="2962275"/>
          <a:ext cx="323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20</xdr:row>
      <xdr:rowOff>0</xdr:rowOff>
    </xdr:from>
    <xdr:to>
      <xdr:col>8</xdr:col>
      <xdr:colOff>0</xdr:colOff>
      <xdr:row>21</xdr:row>
      <xdr:rowOff>0</xdr:rowOff>
    </xdr:to>
    <xdr:sp>
      <xdr:nvSpPr>
        <xdr:cNvPr id="3" name="Line 3"/>
        <xdr:cNvSpPr>
          <a:spLocks/>
        </xdr:cNvSpPr>
      </xdr:nvSpPr>
      <xdr:spPr>
        <a:xfrm flipV="1">
          <a:off x="971550" y="3248025"/>
          <a:ext cx="32385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17</xdr:row>
      <xdr:rowOff>57150</xdr:rowOff>
    </xdr:from>
    <xdr:to>
      <xdr:col>37</xdr:col>
      <xdr:colOff>0</xdr:colOff>
      <xdr:row>18</xdr:row>
      <xdr:rowOff>0</xdr:rowOff>
    </xdr:to>
    <xdr:sp>
      <xdr:nvSpPr>
        <xdr:cNvPr id="4" name="Line 5"/>
        <xdr:cNvSpPr>
          <a:spLocks/>
        </xdr:cNvSpPr>
      </xdr:nvSpPr>
      <xdr:spPr>
        <a:xfrm flipH="1">
          <a:off x="5524500" y="2962275"/>
          <a:ext cx="323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20</xdr:row>
      <xdr:rowOff>0</xdr:rowOff>
    </xdr:from>
    <xdr:to>
      <xdr:col>37</xdr:col>
      <xdr:colOff>0</xdr:colOff>
      <xdr:row>21</xdr:row>
      <xdr:rowOff>0</xdr:rowOff>
    </xdr:to>
    <xdr:sp>
      <xdr:nvSpPr>
        <xdr:cNvPr id="5" name="Line 6"/>
        <xdr:cNvSpPr>
          <a:spLocks/>
        </xdr:cNvSpPr>
      </xdr:nvSpPr>
      <xdr:spPr>
        <a:xfrm>
          <a:off x="5524500" y="3248025"/>
          <a:ext cx="32385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48</xdr:row>
      <xdr:rowOff>0</xdr:rowOff>
    </xdr:from>
    <xdr:to>
      <xdr:col>22</xdr:col>
      <xdr:colOff>0</xdr:colOff>
      <xdr:row>49</xdr:row>
      <xdr:rowOff>0</xdr:rowOff>
    </xdr:to>
    <xdr:sp>
      <xdr:nvSpPr>
        <xdr:cNvPr id="6" name="Line 10"/>
        <xdr:cNvSpPr>
          <a:spLocks/>
        </xdr:cNvSpPr>
      </xdr:nvSpPr>
      <xdr:spPr>
        <a:xfrm flipH="1">
          <a:off x="3314700" y="7458075"/>
          <a:ext cx="161925"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48</xdr:row>
      <xdr:rowOff>0</xdr:rowOff>
    </xdr:from>
    <xdr:to>
      <xdr:col>24</xdr:col>
      <xdr:colOff>0</xdr:colOff>
      <xdr:row>49</xdr:row>
      <xdr:rowOff>0</xdr:rowOff>
    </xdr:to>
    <xdr:sp>
      <xdr:nvSpPr>
        <xdr:cNvPr id="7" name="Line 11"/>
        <xdr:cNvSpPr>
          <a:spLocks/>
        </xdr:cNvSpPr>
      </xdr:nvSpPr>
      <xdr:spPr>
        <a:xfrm>
          <a:off x="3638550" y="7458075"/>
          <a:ext cx="161925"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42</xdr:row>
      <xdr:rowOff>0</xdr:rowOff>
    </xdr:from>
    <xdr:to>
      <xdr:col>24</xdr:col>
      <xdr:colOff>9525</xdr:colOff>
      <xdr:row>42</xdr:row>
      <xdr:rowOff>0</xdr:rowOff>
    </xdr:to>
    <xdr:sp>
      <xdr:nvSpPr>
        <xdr:cNvPr id="8" name="Line 18"/>
        <xdr:cNvSpPr>
          <a:spLocks/>
        </xdr:cNvSpPr>
      </xdr:nvSpPr>
      <xdr:spPr>
        <a:xfrm flipH="1">
          <a:off x="3638550" y="649605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52</xdr:row>
      <xdr:rowOff>0</xdr:rowOff>
    </xdr:from>
    <xdr:to>
      <xdr:col>24</xdr:col>
      <xdr:colOff>19050</xdr:colOff>
      <xdr:row>52</xdr:row>
      <xdr:rowOff>0</xdr:rowOff>
    </xdr:to>
    <xdr:sp>
      <xdr:nvSpPr>
        <xdr:cNvPr id="9" name="Line 25"/>
        <xdr:cNvSpPr>
          <a:spLocks/>
        </xdr:cNvSpPr>
      </xdr:nvSpPr>
      <xdr:spPr>
        <a:xfrm>
          <a:off x="3657600" y="814387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46</xdr:row>
      <xdr:rowOff>0</xdr:rowOff>
    </xdr:from>
    <xdr:to>
      <xdr:col>22</xdr:col>
      <xdr:colOff>123825</xdr:colOff>
      <xdr:row>46</xdr:row>
      <xdr:rowOff>0</xdr:rowOff>
    </xdr:to>
    <xdr:sp>
      <xdr:nvSpPr>
        <xdr:cNvPr id="10" name="Line 26"/>
        <xdr:cNvSpPr>
          <a:spLocks/>
        </xdr:cNvSpPr>
      </xdr:nvSpPr>
      <xdr:spPr>
        <a:xfrm flipH="1">
          <a:off x="3476625" y="7115175"/>
          <a:ext cx="1238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46</xdr:row>
      <xdr:rowOff>0</xdr:rowOff>
    </xdr:from>
    <xdr:to>
      <xdr:col>21</xdr:col>
      <xdr:colOff>0</xdr:colOff>
      <xdr:row>46</xdr:row>
      <xdr:rowOff>0</xdr:rowOff>
    </xdr:to>
    <xdr:sp>
      <xdr:nvSpPr>
        <xdr:cNvPr id="11" name="Line 27"/>
        <xdr:cNvSpPr>
          <a:spLocks/>
        </xdr:cNvSpPr>
      </xdr:nvSpPr>
      <xdr:spPr>
        <a:xfrm>
          <a:off x="3162300" y="7115175"/>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52</xdr:row>
      <xdr:rowOff>0</xdr:rowOff>
    </xdr:from>
    <xdr:to>
      <xdr:col>22</xdr:col>
      <xdr:colOff>0</xdr:colOff>
      <xdr:row>52</xdr:row>
      <xdr:rowOff>0</xdr:rowOff>
    </xdr:to>
    <xdr:sp>
      <xdr:nvSpPr>
        <xdr:cNvPr id="12" name="Line 28"/>
        <xdr:cNvSpPr>
          <a:spLocks/>
        </xdr:cNvSpPr>
      </xdr:nvSpPr>
      <xdr:spPr>
        <a:xfrm flipH="1">
          <a:off x="3314700" y="814387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50</xdr:row>
      <xdr:rowOff>0</xdr:rowOff>
    </xdr:from>
    <xdr:to>
      <xdr:col>17</xdr:col>
      <xdr:colOff>0</xdr:colOff>
      <xdr:row>51</xdr:row>
      <xdr:rowOff>0</xdr:rowOff>
    </xdr:to>
    <xdr:sp>
      <xdr:nvSpPr>
        <xdr:cNvPr id="13" name="Line 29"/>
        <xdr:cNvSpPr>
          <a:spLocks/>
        </xdr:cNvSpPr>
      </xdr:nvSpPr>
      <xdr:spPr>
        <a:xfrm flipV="1">
          <a:off x="2714625" y="7800975"/>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47</xdr:row>
      <xdr:rowOff>0</xdr:rowOff>
    </xdr:from>
    <xdr:to>
      <xdr:col>17</xdr:col>
      <xdr:colOff>0</xdr:colOff>
      <xdr:row>48</xdr:row>
      <xdr:rowOff>0</xdr:rowOff>
    </xdr:to>
    <xdr:sp>
      <xdr:nvSpPr>
        <xdr:cNvPr id="14" name="Line 30"/>
        <xdr:cNvSpPr>
          <a:spLocks/>
        </xdr:cNvSpPr>
      </xdr:nvSpPr>
      <xdr:spPr>
        <a:xfrm>
          <a:off x="2714625" y="7286625"/>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48</xdr:row>
      <xdr:rowOff>152400</xdr:rowOff>
    </xdr:from>
    <xdr:to>
      <xdr:col>17</xdr:col>
      <xdr:colOff>19050</xdr:colOff>
      <xdr:row>49</xdr:row>
      <xdr:rowOff>9525</xdr:rowOff>
    </xdr:to>
    <xdr:sp>
      <xdr:nvSpPr>
        <xdr:cNvPr id="15" name="Oval 33"/>
        <xdr:cNvSpPr>
          <a:spLocks/>
        </xdr:cNvSpPr>
      </xdr:nvSpPr>
      <xdr:spPr>
        <a:xfrm flipV="1">
          <a:off x="2705100" y="761047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22</xdr:row>
      <xdr:rowOff>0</xdr:rowOff>
    </xdr:from>
    <xdr:to>
      <xdr:col>5</xdr:col>
      <xdr:colOff>161925</xdr:colOff>
      <xdr:row>22</xdr:row>
      <xdr:rowOff>85725</xdr:rowOff>
    </xdr:to>
    <xdr:sp>
      <xdr:nvSpPr>
        <xdr:cNvPr id="16" name="AutoShape 34"/>
        <xdr:cNvSpPr>
          <a:spLocks/>
        </xdr:cNvSpPr>
      </xdr:nvSpPr>
      <xdr:spPr>
        <a:xfrm>
          <a:off x="895350" y="3419475"/>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22</xdr:row>
      <xdr:rowOff>0</xdr:rowOff>
    </xdr:from>
    <xdr:to>
      <xdr:col>37</xdr:col>
      <xdr:colOff>85725</xdr:colOff>
      <xdr:row>22</xdr:row>
      <xdr:rowOff>95250</xdr:rowOff>
    </xdr:to>
    <xdr:sp>
      <xdr:nvSpPr>
        <xdr:cNvPr id="17" name="AutoShape 35"/>
        <xdr:cNvSpPr>
          <a:spLocks/>
        </xdr:cNvSpPr>
      </xdr:nvSpPr>
      <xdr:spPr>
        <a:xfrm>
          <a:off x="5848350" y="3419475"/>
          <a:ext cx="8572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22</xdr:row>
      <xdr:rowOff>76200</xdr:rowOff>
    </xdr:from>
    <xdr:to>
      <xdr:col>5</xdr:col>
      <xdr:colOff>123825</xdr:colOff>
      <xdr:row>27</xdr:row>
      <xdr:rowOff>28575</xdr:rowOff>
    </xdr:to>
    <xdr:sp>
      <xdr:nvSpPr>
        <xdr:cNvPr id="18" name="Line 36"/>
        <xdr:cNvSpPr>
          <a:spLocks/>
        </xdr:cNvSpPr>
      </xdr:nvSpPr>
      <xdr:spPr>
        <a:xfrm>
          <a:off x="933450" y="3495675"/>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22</xdr:row>
      <xdr:rowOff>85725</xdr:rowOff>
    </xdr:from>
    <xdr:to>
      <xdr:col>37</xdr:col>
      <xdr:colOff>38100</xdr:colOff>
      <xdr:row>27</xdr:row>
      <xdr:rowOff>28575</xdr:rowOff>
    </xdr:to>
    <xdr:sp>
      <xdr:nvSpPr>
        <xdr:cNvPr id="19" name="Line 37"/>
        <xdr:cNvSpPr>
          <a:spLocks/>
        </xdr:cNvSpPr>
      </xdr:nvSpPr>
      <xdr:spPr>
        <a:xfrm>
          <a:off x="5886450" y="3505200"/>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14</xdr:row>
      <xdr:rowOff>0</xdr:rowOff>
    </xdr:from>
    <xdr:to>
      <xdr:col>38</xdr:col>
      <xdr:colOff>0</xdr:colOff>
      <xdr:row>14</xdr:row>
      <xdr:rowOff>0</xdr:rowOff>
    </xdr:to>
    <xdr:sp>
      <xdr:nvSpPr>
        <xdr:cNvPr id="20" name="Line 38"/>
        <xdr:cNvSpPr>
          <a:spLocks/>
        </xdr:cNvSpPr>
      </xdr:nvSpPr>
      <xdr:spPr>
        <a:xfrm>
          <a:off x="5848350" y="244792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0</xdr:rowOff>
    </xdr:from>
    <xdr:to>
      <xdr:col>6</xdr:col>
      <xdr:colOff>0</xdr:colOff>
      <xdr:row>14</xdr:row>
      <xdr:rowOff>0</xdr:rowOff>
    </xdr:to>
    <xdr:sp>
      <xdr:nvSpPr>
        <xdr:cNvPr id="21" name="Line 39"/>
        <xdr:cNvSpPr>
          <a:spLocks/>
        </xdr:cNvSpPr>
      </xdr:nvSpPr>
      <xdr:spPr>
        <a:xfrm flipH="1">
          <a:off x="809625" y="244792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27</xdr:row>
      <xdr:rowOff>0</xdr:rowOff>
    </xdr:from>
    <xdr:to>
      <xdr:col>5</xdr:col>
      <xdr:colOff>0</xdr:colOff>
      <xdr:row>27</xdr:row>
      <xdr:rowOff>0</xdr:rowOff>
    </xdr:to>
    <xdr:sp>
      <xdr:nvSpPr>
        <xdr:cNvPr id="22" name="Line 50"/>
        <xdr:cNvSpPr>
          <a:spLocks/>
        </xdr:cNvSpPr>
      </xdr:nvSpPr>
      <xdr:spPr>
        <a:xfrm>
          <a:off x="647700" y="423862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27</xdr:row>
      <xdr:rowOff>0</xdr:rowOff>
    </xdr:from>
    <xdr:to>
      <xdr:col>38</xdr:col>
      <xdr:colOff>161925</xdr:colOff>
      <xdr:row>27</xdr:row>
      <xdr:rowOff>0</xdr:rowOff>
    </xdr:to>
    <xdr:sp>
      <xdr:nvSpPr>
        <xdr:cNvPr id="23" name="Line 61"/>
        <xdr:cNvSpPr>
          <a:spLocks/>
        </xdr:cNvSpPr>
      </xdr:nvSpPr>
      <xdr:spPr>
        <a:xfrm flipH="1">
          <a:off x="6010275" y="423862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xdr:row>
      <xdr:rowOff>133350</xdr:rowOff>
    </xdr:from>
    <xdr:to>
      <xdr:col>8</xdr:col>
      <xdr:colOff>0</xdr:colOff>
      <xdr:row>25</xdr:row>
      <xdr:rowOff>28575</xdr:rowOff>
    </xdr:to>
    <xdr:sp>
      <xdr:nvSpPr>
        <xdr:cNvPr id="24" name="Line 62"/>
        <xdr:cNvSpPr>
          <a:spLocks/>
        </xdr:cNvSpPr>
      </xdr:nvSpPr>
      <xdr:spPr>
        <a:xfrm>
          <a:off x="1295400" y="368617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26</xdr:row>
      <xdr:rowOff>0</xdr:rowOff>
    </xdr:from>
    <xdr:to>
      <xdr:col>38</xdr:col>
      <xdr:colOff>0</xdr:colOff>
      <xdr:row>27</xdr:row>
      <xdr:rowOff>28575</xdr:rowOff>
    </xdr:to>
    <xdr:sp>
      <xdr:nvSpPr>
        <xdr:cNvPr id="25" name="Line 64"/>
        <xdr:cNvSpPr>
          <a:spLocks/>
        </xdr:cNvSpPr>
      </xdr:nvSpPr>
      <xdr:spPr>
        <a:xfrm>
          <a:off x="6010275" y="40671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5</xdr:col>
      <xdr:colOff>0</xdr:colOff>
      <xdr:row>40</xdr:row>
      <xdr:rowOff>0</xdr:rowOff>
    </xdr:to>
    <xdr:sp>
      <xdr:nvSpPr>
        <xdr:cNvPr id="26" name="Line 67"/>
        <xdr:cNvSpPr>
          <a:spLocks/>
        </xdr:cNvSpPr>
      </xdr:nvSpPr>
      <xdr:spPr>
        <a:xfrm flipV="1">
          <a:off x="647700" y="6153150"/>
          <a:ext cx="161925"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39</xdr:row>
      <xdr:rowOff>0</xdr:rowOff>
    </xdr:from>
    <xdr:to>
      <xdr:col>7</xdr:col>
      <xdr:colOff>161925</xdr:colOff>
      <xdr:row>40</xdr:row>
      <xdr:rowOff>0</xdr:rowOff>
    </xdr:to>
    <xdr:sp>
      <xdr:nvSpPr>
        <xdr:cNvPr id="27" name="Line 68"/>
        <xdr:cNvSpPr>
          <a:spLocks/>
        </xdr:cNvSpPr>
      </xdr:nvSpPr>
      <xdr:spPr>
        <a:xfrm flipH="1" flipV="1">
          <a:off x="1133475" y="6153150"/>
          <a:ext cx="161925"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48</xdr:row>
      <xdr:rowOff>0</xdr:rowOff>
    </xdr:from>
    <xdr:to>
      <xdr:col>5</xdr:col>
      <xdr:colOff>0</xdr:colOff>
      <xdr:row>49</xdr:row>
      <xdr:rowOff>0</xdr:rowOff>
    </xdr:to>
    <xdr:sp>
      <xdr:nvSpPr>
        <xdr:cNvPr id="28" name="Line 69"/>
        <xdr:cNvSpPr>
          <a:spLocks/>
        </xdr:cNvSpPr>
      </xdr:nvSpPr>
      <xdr:spPr>
        <a:xfrm flipH="1" flipV="1">
          <a:off x="647700" y="7458075"/>
          <a:ext cx="161925"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48</xdr:row>
      <xdr:rowOff>0</xdr:rowOff>
    </xdr:from>
    <xdr:to>
      <xdr:col>8</xdr:col>
      <xdr:colOff>0</xdr:colOff>
      <xdr:row>49</xdr:row>
      <xdr:rowOff>0</xdr:rowOff>
    </xdr:to>
    <xdr:sp>
      <xdr:nvSpPr>
        <xdr:cNvPr id="29" name="Line 70"/>
        <xdr:cNvSpPr>
          <a:spLocks/>
        </xdr:cNvSpPr>
      </xdr:nvSpPr>
      <xdr:spPr>
        <a:xfrm flipV="1">
          <a:off x="1133475" y="7458075"/>
          <a:ext cx="161925"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35</xdr:row>
      <xdr:rowOff>0</xdr:rowOff>
    </xdr:from>
    <xdr:to>
      <xdr:col>27</xdr:col>
      <xdr:colOff>0</xdr:colOff>
      <xdr:row>35</xdr:row>
      <xdr:rowOff>0</xdr:rowOff>
    </xdr:to>
    <xdr:sp>
      <xdr:nvSpPr>
        <xdr:cNvPr id="30" name="Line 93"/>
        <xdr:cNvSpPr>
          <a:spLocks/>
        </xdr:cNvSpPr>
      </xdr:nvSpPr>
      <xdr:spPr>
        <a:xfrm>
          <a:off x="2876550" y="5610225"/>
          <a:ext cx="13525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39</xdr:row>
      <xdr:rowOff>0</xdr:rowOff>
    </xdr:from>
    <xdr:to>
      <xdr:col>25</xdr:col>
      <xdr:colOff>9525</xdr:colOff>
      <xdr:row>40</xdr:row>
      <xdr:rowOff>9525</xdr:rowOff>
    </xdr:to>
    <xdr:sp>
      <xdr:nvSpPr>
        <xdr:cNvPr id="31" name="Line 95"/>
        <xdr:cNvSpPr>
          <a:spLocks/>
        </xdr:cNvSpPr>
      </xdr:nvSpPr>
      <xdr:spPr>
        <a:xfrm flipV="1">
          <a:off x="3638550" y="6153150"/>
          <a:ext cx="333375" cy="104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29</xdr:col>
      <xdr:colOff>9525</xdr:colOff>
      <xdr:row>39</xdr:row>
      <xdr:rowOff>0</xdr:rowOff>
    </xdr:to>
    <xdr:sp>
      <xdr:nvSpPr>
        <xdr:cNvPr id="32" name="Line 98"/>
        <xdr:cNvSpPr>
          <a:spLocks/>
        </xdr:cNvSpPr>
      </xdr:nvSpPr>
      <xdr:spPr>
        <a:xfrm>
          <a:off x="4229100" y="61531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40</xdr:row>
      <xdr:rowOff>0</xdr:rowOff>
    </xdr:from>
    <xdr:to>
      <xdr:col>29</xdr:col>
      <xdr:colOff>0</xdr:colOff>
      <xdr:row>40</xdr:row>
      <xdr:rowOff>0</xdr:rowOff>
    </xdr:to>
    <xdr:sp>
      <xdr:nvSpPr>
        <xdr:cNvPr id="33" name="Line 100"/>
        <xdr:cNvSpPr>
          <a:spLocks/>
        </xdr:cNvSpPr>
      </xdr:nvSpPr>
      <xdr:spPr>
        <a:xfrm>
          <a:off x="3810000" y="6248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36</xdr:row>
      <xdr:rowOff>0</xdr:rowOff>
    </xdr:from>
    <xdr:to>
      <xdr:col>29</xdr:col>
      <xdr:colOff>0</xdr:colOff>
      <xdr:row>37</xdr:row>
      <xdr:rowOff>0</xdr:rowOff>
    </xdr:to>
    <xdr:sp>
      <xdr:nvSpPr>
        <xdr:cNvPr id="34" name="Line 101"/>
        <xdr:cNvSpPr>
          <a:spLocks/>
        </xdr:cNvSpPr>
      </xdr:nvSpPr>
      <xdr:spPr>
        <a:xfrm>
          <a:off x="4552950" y="5781675"/>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38</xdr:row>
      <xdr:rowOff>85725</xdr:rowOff>
    </xdr:from>
    <xdr:to>
      <xdr:col>29</xdr:col>
      <xdr:colOff>28575</xdr:colOff>
      <xdr:row>39</xdr:row>
      <xdr:rowOff>19050</xdr:rowOff>
    </xdr:to>
    <xdr:sp>
      <xdr:nvSpPr>
        <xdr:cNvPr id="35" name="Oval 104"/>
        <xdr:cNvSpPr>
          <a:spLocks/>
        </xdr:cNvSpPr>
      </xdr:nvSpPr>
      <xdr:spPr>
        <a:xfrm>
          <a:off x="4543425" y="6134100"/>
          <a:ext cx="38100"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37</xdr:row>
      <xdr:rowOff>0</xdr:rowOff>
    </xdr:from>
    <xdr:to>
      <xdr:col>32</xdr:col>
      <xdr:colOff>0</xdr:colOff>
      <xdr:row>50</xdr:row>
      <xdr:rowOff>9525</xdr:rowOff>
    </xdr:to>
    <xdr:sp>
      <xdr:nvSpPr>
        <xdr:cNvPr id="36" name="Line 105"/>
        <xdr:cNvSpPr>
          <a:spLocks/>
        </xdr:cNvSpPr>
      </xdr:nvSpPr>
      <xdr:spPr>
        <a:xfrm>
          <a:off x="5038725" y="5953125"/>
          <a:ext cx="0" cy="18573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39</xdr:row>
      <xdr:rowOff>0</xdr:rowOff>
    </xdr:from>
    <xdr:to>
      <xdr:col>21</xdr:col>
      <xdr:colOff>152400</xdr:colOff>
      <xdr:row>40</xdr:row>
      <xdr:rowOff>9525</xdr:rowOff>
    </xdr:to>
    <xdr:sp>
      <xdr:nvSpPr>
        <xdr:cNvPr id="37" name="Line 106"/>
        <xdr:cNvSpPr>
          <a:spLocks/>
        </xdr:cNvSpPr>
      </xdr:nvSpPr>
      <xdr:spPr>
        <a:xfrm>
          <a:off x="3152775" y="6153150"/>
          <a:ext cx="314325" cy="104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42</xdr:row>
      <xdr:rowOff>0</xdr:rowOff>
    </xdr:from>
    <xdr:to>
      <xdr:col>20</xdr:col>
      <xdr:colOff>0</xdr:colOff>
      <xdr:row>42</xdr:row>
      <xdr:rowOff>0</xdr:rowOff>
    </xdr:to>
    <xdr:sp>
      <xdr:nvSpPr>
        <xdr:cNvPr id="38" name="Line 107"/>
        <xdr:cNvSpPr>
          <a:spLocks/>
        </xdr:cNvSpPr>
      </xdr:nvSpPr>
      <xdr:spPr>
        <a:xfrm>
          <a:off x="2876550" y="6496050"/>
          <a:ext cx="2762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42</xdr:row>
      <xdr:rowOff>0</xdr:rowOff>
    </xdr:from>
    <xdr:to>
      <xdr:col>22</xdr:col>
      <xdr:colOff>0</xdr:colOff>
      <xdr:row>42</xdr:row>
      <xdr:rowOff>0</xdr:rowOff>
    </xdr:to>
    <xdr:sp>
      <xdr:nvSpPr>
        <xdr:cNvPr id="39" name="Line 108"/>
        <xdr:cNvSpPr>
          <a:spLocks/>
        </xdr:cNvSpPr>
      </xdr:nvSpPr>
      <xdr:spPr>
        <a:xfrm>
          <a:off x="3152775" y="6496050"/>
          <a:ext cx="3238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22</xdr:row>
      <xdr:rowOff>57150</xdr:rowOff>
    </xdr:from>
    <xdr:to>
      <xdr:col>38</xdr:col>
      <xdr:colOff>0</xdr:colOff>
      <xdr:row>27</xdr:row>
      <xdr:rowOff>9525</xdr:rowOff>
    </xdr:to>
    <xdr:sp>
      <xdr:nvSpPr>
        <xdr:cNvPr id="40" name="Line 109"/>
        <xdr:cNvSpPr>
          <a:spLocks/>
        </xdr:cNvSpPr>
      </xdr:nvSpPr>
      <xdr:spPr>
        <a:xfrm>
          <a:off x="6010275" y="3476625"/>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17</xdr:row>
      <xdr:rowOff>57150</xdr:rowOff>
    </xdr:from>
    <xdr:to>
      <xdr:col>36</xdr:col>
      <xdr:colOff>152400</xdr:colOff>
      <xdr:row>21</xdr:row>
      <xdr:rowOff>0</xdr:rowOff>
    </xdr:to>
    <xdr:sp>
      <xdr:nvSpPr>
        <xdr:cNvPr id="41" name="Line 110"/>
        <xdr:cNvSpPr>
          <a:spLocks/>
        </xdr:cNvSpPr>
      </xdr:nvSpPr>
      <xdr:spPr>
        <a:xfrm>
          <a:off x="5838825" y="29622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25</xdr:row>
      <xdr:rowOff>0</xdr:rowOff>
    </xdr:from>
    <xdr:to>
      <xdr:col>5</xdr:col>
      <xdr:colOff>0</xdr:colOff>
      <xdr:row>25</xdr:row>
      <xdr:rowOff>0</xdr:rowOff>
    </xdr:to>
    <xdr:sp>
      <xdr:nvSpPr>
        <xdr:cNvPr id="42" name="Line 111"/>
        <xdr:cNvSpPr>
          <a:spLocks/>
        </xdr:cNvSpPr>
      </xdr:nvSpPr>
      <xdr:spPr>
        <a:xfrm>
          <a:off x="628650" y="3895725"/>
          <a:ext cx="18097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0</xdr:rowOff>
    </xdr:from>
    <xdr:to>
      <xdr:col>8</xdr:col>
      <xdr:colOff>0</xdr:colOff>
      <xdr:row>25</xdr:row>
      <xdr:rowOff>0</xdr:rowOff>
    </xdr:to>
    <xdr:sp>
      <xdr:nvSpPr>
        <xdr:cNvPr id="43" name="Line 112"/>
        <xdr:cNvSpPr>
          <a:spLocks/>
        </xdr:cNvSpPr>
      </xdr:nvSpPr>
      <xdr:spPr>
        <a:xfrm>
          <a:off x="971550" y="3895725"/>
          <a:ext cx="3238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25</xdr:row>
      <xdr:rowOff>0</xdr:rowOff>
    </xdr:from>
    <xdr:to>
      <xdr:col>34</xdr:col>
      <xdr:colOff>152400</xdr:colOff>
      <xdr:row>25</xdr:row>
      <xdr:rowOff>0</xdr:rowOff>
    </xdr:to>
    <xdr:sp>
      <xdr:nvSpPr>
        <xdr:cNvPr id="44" name="Line 113"/>
        <xdr:cNvSpPr>
          <a:spLocks/>
        </xdr:cNvSpPr>
      </xdr:nvSpPr>
      <xdr:spPr>
        <a:xfrm>
          <a:off x="1285875" y="3895725"/>
          <a:ext cx="42291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25</xdr:row>
      <xdr:rowOff>0</xdr:rowOff>
    </xdr:from>
    <xdr:to>
      <xdr:col>36</xdr:col>
      <xdr:colOff>152400</xdr:colOff>
      <xdr:row>25</xdr:row>
      <xdr:rowOff>0</xdr:rowOff>
    </xdr:to>
    <xdr:sp>
      <xdr:nvSpPr>
        <xdr:cNvPr id="45" name="Line 114"/>
        <xdr:cNvSpPr>
          <a:spLocks/>
        </xdr:cNvSpPr>
      </xdr:nvSpPr>
      <xdr:spPr>
        <a:xfrm>
          <a:off x="5524500" y="3895725"/>
          <a:ext cx="314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25</xdr:row>
      <xdr:rowOff>0</xdr:rowOff>
    </xdr:from>
    <xdr:to>
      <xdr:col>39</xdr:col>
      <xdr:colOff>114300</xdr:colOff>
      <xdr:row>25</xdr:row>
      <xdr:rowOff>0</xdr:rowOff>
    </xdr:to>
    <xdr:sp>
      <xdr:nvSpPr>
        <xdr:cNvPr id="46" name="Line 115"/>
        <xdr:cNvSpPr>
          <a:spLocks/>
        </xdr:cNvSpPr>
      </xdr:nvSpPr>
      <xdr:spPr>
        <a:xfrm>
          <a:off x="6010275" y="3895725"/>
          <a:ext cx="276225"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27</xdr:row>
      <xdr:rowOff>0</xdr:rowOff>
    </xdr:from>
    <xdr:to>
      <xdr:col>37</xdr:col>
      <xdr:colOff>38100</xdr:colOff>
      <xdr:row>27</xdr:row>
      <xdr:rowOff>0</xdr:rowOff>
    </xdr:to>
    <xdr:sp>
      <xdr:nvSpPr>
        <xdr:cNvPr id="47" name="Line 116"/>
        <xdr:cNvSpPr>
          <a:spLocks/>
        </xdr:cNvSpPr>
      </xdr:nvSpPr>
      <xdr:spPr>
        <a:xfrm>
          <a:off x="933450" y="4238625"/>
          <a:ext cx="49530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35</xdr:row>
      <xdr:rowOff>0</xdr:rowOff>
    </xdr:from>
    <xdr:to>
      <xdr:col>4</xdr:col>
      <xdr:colOff>19050</xdr:colOff>
      <xdr:row>35</xdr:row>
      <xdr:rowOff>0</xdr:rowOff>
    </xdr:to>
    <xdr:sp>
      <xdr:nvSpPr>
        <xdr:cNvPr id="48" name="Line 118"/>
        <xdr:cNvSpPr>
          <a:spLocks/>
        </xdr:cNvSpPr>
      </xdr:nvSpPr>
      <xdr:spPr>
        <a:xfrm>
          <a:off x="342900" y="5610225"/>
          <a:ext cx="3238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7</xdr:col>
      <xdr:colOff>0</xdr:colOff>
      <xdr:row>35</xdr:row>
      <xdr:rowOff>0</xdr:rowOff>
    </xdr:to>
    <xdr:sp>
      <xdr:nvSpPr>
        <xdr:cNvPr id="49" name="Line 119"/>
        <xdr:cNvSpPr>
          <a:spLocks/>
        </xdr:cNvSpPr>
      </xdr:nvSpPr>
      <xdr:spPr>
        <a:xfrm>
          <a:off x="809625" y="5610225"/>
          <a:ext cx="3238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40</xdr:row>
      <xdr:rowOff>0</xdr:rowOff>
    </xdr:from>
    <xdr:to>
      <xdr:col>29</xdr:col>
      <xdr:colOff>0</xdr:colOff>
      <xdr:row>48</xdr:row>
      <xdr:rowOff>0</xdr:rowOff>
    </xdr:to>
    <xdr:sp>
      <xdr:nvSpPr>
        <xdr:cNvPr id="50" name="Line 122"/>
        <xdr:cNvSpPr>
          <a:spLocks/>
        </xdr:cNvSpPr>
      </xdr:nvSpPr>
      <xdr:spPr>
        <a:xfrm>
          <a:off x="4552950" y="6248400"/>
          <a:ext cx="0" cy="12096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12</xdr:row>
      <xdr:rowOff>0</xdr:rowOff>
    </xdr:from>
    <xdr:to>
      <xdr:col>8</xdr:col>
      <xdr:colOff>76200</xdr:colOff>
      <xdr:row>17</xdr:row>
      <xdr:rowOff>38100</xdr:rowOff>
    </xdr:to>
    <xdr:sp>
      <xdr:nvSpPr>
        <xdr:cNvPr id="1" name="Line 2"/>
        <xdr:cNvSpPr>
          <a:spLocks/>
        </xdr:cNvSpPr>
      </xdr:nvSpPr>
      <xdr:spPr>
        <a:xfrm>
          <a:off x="1447800" y="1943100"/>
          <a:ext cx="0" cy="8953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29</xdr:row>
      <xdr:rowOff>47625</xdr:rowOff>
    </xdr:from>
    <xdr:to>
      <xdr:col>5</xdr:col>
      <xdr:colOff>104775</xdr:colOff>
      <xdr:row>29</xdr:row>
      <xdr:rowOff>76200</xdr:rowOff>
    </xdr:to>
    <xdr:sp>
      <xdr:nvSpPr>
        <xdr:cNvPr id="2" name="Oval 52"/>
        <xdr:cNvSpPr>
          <a:spLocks/>
        </xdr:cNvSpPr>
      </xdr:nvSpPr>
      <xdr:spPr>
        <a:xfrm>
          <a:off x="933450" y="4819650"/>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9</xdr:col>
      <xdr:colOff>104775</xdr:colOff>
      <xdr:row>46</xdr:row>
      <xdr:rowOff>9525</xdr:rowOff>
    </xdr:to>
    <xdr:sp>
      <xdr:nvSpPr>
        <xdr:cNvPr id="3" name="Line 95"/>
        <xdr:cNvSpPr>
          <a:spLocks/>
        </xdr:cNvSpPr>
      </xdr:nvSpPr>
      <xdr:spPr>
        <a:xfrm flipV="1">
          <a:off x="1371600" y="7391400"/>
          <a:ext cx="276225" cy="1809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44</xdr:row>
      <xdr:rowOff>0</xdr:rowOff>
    </xdr:from>
    <xdr:to>
      <xdr:col>16</xdr:col>
      <xdr:colOff>76200</xdr:colOff>
      <xdr:row>45</xdr:row>
      <xdr:rowOff>0</xdr:rowOff>
    </xdr:to>
    <xdr:sp>
      <xdr:nvSpPr>
        <xdr:cNvPr id="4" name="Line 98"/>
        <xdr:cNvSpPr>
          <a:spLocks/>
        </xdr:cNvSpPr>
      </xdr:nvSpPr>
      <xdr:spPr>
        <a:xfrm flipV="1">
          <a:off x="2819400" y="7219950"/>
          <a:ext cx="0" cy="1714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11</xdr:row>
      <xdr:rowOff>152400</xdr:rowOff>
    </xdr:from>
    <xdr:to>
      <xdr:col>15</xdr:col>
      <xdr:colOff>76200</xdr:colOff>
      <xdr:row>17</xdr:row>
      <xdr:rowOff>47625</xdr:rowOff>
    </xdr:to>
    <xdr:sp>
      <xdr:nvSpPr>
        <xdr:cNvPr id="5" name="Line 113"/>
        <xdr:cNvSpPr>
          <a:spLocks/>
        </xdr:cNvSpPr>
      </xdr:nvSpPr>
      <xdr:spPr>
        <a:xfrm>
          <a:off x="2647950" y="1924050"/>
          <a:ext cx="0" cy="9239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17</xdr:row>
      <xdr:rowOff>0</xdr:rowOff>
    </xdr:from>
    <xdr:to>
      <xdr:col>15</xdr:col>
      <xdr:colOff>95250</xdr:colOff>
      <xdr:row>17</xdr:row>
      <xdr:rowOff>0</xdr:rowOff>
    </xdr:to>
    <xdr:sp>
      <xdr:nvSpPr>
        <xdr:cNvPr id="6" name="Line 115"/>
        <xdr:cNvSpPr>
          <a:spLocks/>
        </xdr:cNvSpPr>
      </xdr:nvSpPr>
      <xdr:spPr>
        <a:xfrm>
          <a:off x="1466850" y="2800350"/>
          <a:ext cx="12001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10</xdr:row>
      <xdr:rowOff>0</xdr:rowOff>
    </xdr:from>
    <xdr:to>
      <xdr:col>13</xdr:col>
      <xdr:colOff>9525</xdr:colOff>
      <xdr:row>10</xdr:row>
      <xdr:rowOff>0</xdr:rowOff>
    </xdr:to>
    <xdr:sp>
      <xdr:nvSpPr>
        <xdr:cNvPr id="7" name="Line 123"/>
        <xdr:cNvSpPr>
          <a:spLocks/>
        </xdr:cNvSpPr>
      </xdr:nvSpPr>
      <xdr:spPr>
        <a:xfrm>
          <a:off x="1866900" y="1676400"/>
          <a:ext cx="3714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27</xdr:row>
      <xdr:rowOff>19050</xdr:rowOff>
    </xdr:from>
    <xdr:to>
      <xdr:col>6</xdr:col>
      <xdr:colOff>0</xdr:colOff>
      <xdr:row>28</xdr:row>
      <xdr:rowOff>0</xdr:rowOff>
    </xdr:to>
    <xdr:sp>
      <xdr:nvSpPr>
        <xdr:cNvPr id="8" name="Line 133"/>
        <xdr:cNvSpPr>
          <a:spLocks/>
        </xdr:cNvSpPr>
      </xdr:nvSpPr>
      <xdr:spPr>
        <a:xfrm>
          <a:off x="685800" y="4533900"/>
          <a:ext cx="342900" cy="666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27</xdr:row>
      <xdr:rowOff>47625</xdr:rowOff>
    </xdr:from>
    <xdr:to>
      <xdr:col>5</xdr:col>
      <xdr:colOff>0</xdr:colOff>
      <xdr:row>28</xdr:row>
      <xdr:rowOff>0</xdr:rowOff>
    </xdr:to>
    <xdr:sp>
      <xdr:nvSpPr>
        <xdr:cNvPr id="9" name="Line 136"/>
        <xdr:cNvSpPr>
          <a:spLocks/>
        </xdr:cNvSpPr>
      </xdr:nvSpPr>
      <xdr:spPr>
        <a:xfrm flipV="1">
          <a:off x="857250" y="4562475"/>
          <a:ext cx="0" cy="38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16</xdr:col>
      <xdr:colOff>0</xdr:colOff>
      <xdr:row>36</xdr:row>
      <xdr:rowOff>0</xdr:rowOff>
    </xdr:to>
    <xdr:sp>
      <xdr:nvSpPr>
        <xdr:cNvPr id="10" name="Line 137"/>
        <xdr:cNvSpPr>
          <a:spLocks/>
        </xdr:cNvSpPr>
      </xdr:nvSpPr>
      <xdr:spPr>
        <a:xfrm>
          <a:off x="1371600" y="5943600"/>
          <a:ext cx="1371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35</xdr:row>
      <xdr:rowOff>0</xdr:rowOff>
    </xdr:from>
    <xdr:to>
      <xdr:col>8</xdr:col>
      <xdr:colOff>0</xdr:colOff>
      <xdr:row>35</xdr:row>
      <xdr:rowOff>0</xdr:rowOff>
    </xdr:to>
    <xdr:sp>
      <xdr:nvSpPr>
        <xdr:cNvPr id="11" name="Line 138"/>
        <xdr:cNvSpPr>
          <a:spLocks/>
        </xdr:cNvSpPr>
      </xdr:nvSpPr>
      <xdr:spPr>
        <a:xfrm>
          <a:off x="990600" y="5772150"/>
          <a:ext cx="3810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35</xdr:row>
      <xdr:rowOff>0</xdr:rowOff>
    </xdr:from>
    <xdr:to>
      <xdr:col>11</xdr:col>
      <xdr:colOff>0</xdr:colOff>
      <xdr:row>35</xdr:row>
      <xdr:rowOff>0</xdr:rowOff>
    </xdr:to>
    <xdr:sp>
      <xdr:nvSpPr>
        <xdr:cNvPr id="12" name="Line 139"/>
        <xdr:cNvSpPr>
          <a:spLocks/>
        </xdr:cNvSpPr>
      </xdr:nvSpPr>
      <xdr:spPr>
        <a:xfrm>
          <a:off x="1552575" y="5772150"/>
          <a:ext cx="333375"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9525</xdr:rowOff>
    </xdr:from>
    <xdr:to>
      <xdr:col>19</xdr:col>
      <xdr:colOff>0</xdr:colOff>
      <xdr:row>34</xdr:row>
      <xdr:rowOff>9525</xdr:rowOff>
    </xdr:to>
    <xdr:sp>
      <xdr:nvSpPr>
        <xdr:cNvPr id="13" name="Line 140"/>
        <xdr:cNvSpPr>
          <a:spLocks/>
        </xdr:cNvSpPr>
      </xdr:nvSpPr>
      <xdr:spPr>
        <a:xfrm>
          <a:off x="3257550" y="5438775"/>
          <a:ext cx="0" cy="1714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11</xdr:col>
      <xdr:colOff>0</xdr:colOff>
      <xdr:row>44</xdr:row>
      <xdr:rowOff>0</xdr:rowOff>
    </xdr:to>
    <xdr:sp>
      <xdr:nvSpPr>
        <xdr:cNvPr id="14" name="Line 141"/>
        <xdr:cNvSpPr>
          <a:spLocks/>
        </xdr:cNvSpPr>
      </xdr:nvSpPr>
      <xdr:spPr>
        <a:xfrm flipV="1">
          <a:off x="1371600" y="7143750"/>
          <a:ext cx="514350" cy="762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43</xdr:row>
      <xdr:rowOff>0</xdr:rowOff>
    </xdr:from>
    <xdr:to>
      <xdr:col>16</xdr:col>
      <xdr:colOff>0</xdr:colOff>
      <xdr:row>44</xdr:row>
      <xdr:rowOff>9525</xdr:rowOff>
    </xdr:to>
    <xdr:sp>
      <xdr:nvSpPr>
        <xdr:cNvPr id="15" name="Line 142"/>
        <xdr:cNvSpPr>
          <a:spLocks/>
        </xdr:cNvSpPr>
      </xdr:nvSpPr>
      <xdr:spPr>
        <a:xfrm>
          <a:off x="2228850" y="7143750"/>
          <a:ext cx="514350"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19050</xdr:rowOff>
    </xdr:from>
    <xdr:to>
      <xdr:col>6</xdr:col>
      <xdr:colOff>0</xdr:colOff>
      <xdr:row>44</xdr:row>
      <xdr:rowOff>0</xdr:rowOff>
    </xdr:to>
    <xdr:sp>
      <xdr:nvSpPr>
        <xdr:cNvPr id="16" name="Line 143"/>
        <xdr:cNvSpPr>
          <a:spLocks/>
        </xdr:cNvSpPr>
      </xdr:nvSpPr>
      <xdr:spPr>
        <a:xfrm>
          <a:off x="685800" y="7162800"/>
          <a:ext cx="342900" cy="57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43</xdr:row>
      <xdr:rowOff>0</xdr:rowOff>
    </xdr:from>
    <xdr:to>
      <xdr:col>32</xdr:col>
      <xdr:colOff>0</xdr:colOff>
      <xdr:row>48</xdr:row>
      <xdr:rowOff>0</xdr:rowOff>
    </xdr:to>
    <xdr:sp>
      <xdr:nvSpPr>
        <xdr:cNvPr id="17" name="Line 147"/>
        <xdr:cNvSpPr>
          <a:spLocks/>
        </xdr:cNvSpPr>
      </xdr:nvSpPr>
      <xdr:spPr>
        <a:xfrm>
          <a:off x="5429250" y="7143750"/>
          <a:ext cx="0" cy="7620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41</xdr:row>
      <xdr:rowOff>0</xdr:rowOff>
    </xdr:from>
    <xdr:to>
      <xdr:col>28</xdr:col>
      <xdr:colOff>9525</xdr:colOff>
      <xdr:row>41</xdr:row>
      <xdr:rowOff>0</xdr:rowOff>
    </xdr:to>
    <xdr:sp>
      <xdr:nvSpPr>
        <xdr:cNvPr id="18" name="Line 148"/>
        <xdr:cNvSpPr>
          <a:spLocks/>
        </xdr:cNvSpPr>
      </xdr:nvSpPr>
      <xdr:spPr>
        <a:xfrm>
          <a:off x="4619625" y="680085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41</xdr:row>
      <xdr:rowOff>0</xdr:rowOff>
    </xdr:from>
    <xdr:to>
      <xdr:col>31</xdr:col>
      <xdr:colOff>0</xdr:colOff>
      <xdr:row>41</xdr:row>
      <xdr:rowOff>0</xdr:rowOff>
    </xdr:to>
    <xdr:sp>
      <xdr:nvSpPr>
        <xdr:cNvPr id="19" name="Line 149"/>
        <xdr:cNvSpPr>
          <a:spLocks/>
        </xdr:cNvSpPr>
      </xdr:nvSpPr>
      <xdr:spPr>
        <a:xfrm>
          <a:off x="4953000" y="6800850"/>
          <a:ext cx="32385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27</xdr:row>
      <xdr:rowOff>0</xdr:rowOff>
    </xdr:from>
    <xdr:to>
      <xdr:col>34</xdr:col>
      <xdr:colOff>0</xdr:colOff>
      <xdr:row>34</xdr:row>
      <xdr:rowOff>9525</xdr:rowOff>
    </xdr:to>
    <xdr:sp>
      <xdr:nvSpPr>
        <xdr:cNvPr id="20" name="Line 150"/>
        <xdr:cNvSpPr>
          <a:spLocks/>
        </xdr:cNvSpPr>
      </xdr:nvSpPr>
      <xdr:spPr>
        <a:xfrm>
          <a:off x="5715000" y="4514850"/>
          <a:ext cx="0" cy="10953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27</xdr:row>
      <xdr:rowOff>9525</xdr:rowOff>
    </xdr:to>
    <xdr:sp>
      <xdr:nvSpPr>
        <xdr:cNvPr id="21" name="Line 151"/>
        <xdr:cNvSpPr>
          <a:spLocks/>
        </xdr:cNvSpPr>
      </xdr:nvSpPr>
      <xdr:spPr>
        <a:xfrm>
          <a:off x="4610100" y="4343400"/>
          <a:ext cx="0"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28</xdr:row>
      <xdr:rowOff>0</xdr:rowOff>
    </xdr:from>
    <xdr:to>
      <xdr:col>27</xdr:col>
      <xdr:colOff>0</xdr:colOff>
      <xdr:row>29</xdr:row>
      <xdr:rowOff>38100</xdr:rowOff>
    </xdr:to>
    <xdr:sp>
      <xdr:nvSpPr>
        <xdr:cNvPr id="22" name="Line 152"/>
        <xdr:cNvSpPr>
          <a:spLocks/>
        </xdr:cNvSpPr>
      </xdr:nvSpPr>
      <xdr:spPr>
        <a:xfrm flipV="1">
          <a:off x="4610100" y="4600575"/>
          <a:ext cx="0" cy="2095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36</xdr:row>
      <xdr:rowOff>0</xdr:rowOff>
    </xdr:from>
    <xdr:to>
      <xdr:col>31</xdr:col>
      <xdr:colOff>0</xdr:colOff>
      <xdr:row>36</xdr:row>
      <xdr:rowOff>0</xdr:rowOff>
    </xdr:to>
    <xdr:sp>
      <xdr:nvSpPr>
        <xdr:cNvPr id="23" name="Line 153"/>
        <xdr:cNvSpPr>
          <a:spLocks/>
        </xdr:cNvSpPr>
      </xdr:nvSpPr>
      <xdr:spPr>
        <a:xfrm>
          <a:off x="4781550" y="5943600"/>
          <a:ext cx="4953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24</xdr:row>
      <xdr:rowOff>0</xdr:rowOff>
    </xdr:from>
    <xdr:to>
      <xdr:col>5</xdr:col>
      <xdr:colOff>76200</xdr:colOff>
      <xdr:row>29</xdr:row>
      <xdr:rowOff>47625</xdr:rowOff>
    </xdr:to>
    <xdr:sp>
      <xdr:nvSpPr>
        <xdr:cNvPr id="24" name="Line 154"/>
        <xdr:cNvSpPr>
          <a:spLocks/>
        </xdr:cNvSpPr>
      </xdr:nvSpPr>
      <xdr:spPr>
        <a:xfrm flipV="1">
          <a:off x="933450" y="4000500"/>
          <a:ext cx="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24</xdr:row>
      <xdr:rowOff>0</xdr:rowOff>
    </xdr:from>
    <xdr:to>
      <xdr:col>10</xdr:col>
      <xdr:colOff>133350</xdr:colOff>
      <xdr:row>24</xdr:row>
      <xdr:rowOff>0</xdr:rowOff>
    </xdr:to>
    <xdr:sp>
      <xdr:nvSpPr>
        <xdr:cNvPr id="25" name="Line 155"/>
        <xdr:cNvSpPr>
          <a:spLocks/>
        </xdr:cNvSpPr>
      </xdr:nvSpPr>
      <xdr:spPr>
        <a:xfrm>
          <a:off x="933450" y="400050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37</xdr:row>
      <xdr:rowOff>0</xdr:rowOff>
    </xdr:from>
    <xdr:to>
      <xdr:col>12</xdr:col>
      <xdr:colOff>0</xdr:colOff>
      <xdr:row>37</xdr:row>
      <xdr:rowOff>0</xdr:rowOff>
    </xdr:to>
    <xdr:sp>
      <xdr:nvSpPr>
        <xdr:cNvPr id="26" name="Line 158"/>
        <xdr:cNvSpPr>
          <a:spLocks/>
        </xdr:cNvSpPr>
      </xdr:nvSpPr>
      <xdr:spPr>
        <a:xfrm>
          <a:off x="1028700" y="6115050"/>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5</xdr:col>
      <xdr:colOff>0</xdr:colOff>
      <xdr:row>37</xdr:row>
      <xdr:rowOff>0</xdr:rowOff>
    </xdr:to>
    <xdr:sp>
      <xdr:nvSpPr>
        <xdr:cNvPr id="27" name="Line 159"/>
        <xdr:cNvSpPr>
          <a:spLocks/>
        </xdr:cNvSpPr>
      </xdr:nvSpPr>
      <xdr:spPr>
        <a:xfrm>
          <a:off x="514350" y="6115050"/>
          <a:ext cx="3429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2</xdr:col>
      <xdr:colOff>0</xdr:colOff>
      <xdr:row>33</xdr:row>
      <xdr:rowOff>0</xdr:rowOff>
    </xdr:to>
    <xdr:sp>
      <xdr:nvSpPr>
        <xdr:cNvPr id="28" name="Line 160"/>
        <xdr:cNvSpPr>
          <a:spLocks/>
        </xdr:cNvSpPr>
      </xdr:nvSpPr>
      <xdr:spPr>
        <a:xfrm>
          <a:off x="342900" y="4343400"/>
          <a:ext cx="0" cy="10858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76200</xdr:colOff>
      <xdr:row>33</xdr:row>
      <xdr:rowOff>0</xdr:rowOff>
    </xdr:from>
    <xdr:to>
      <xdr:col>33</xdr:col>
      <xdr:colOff>9525</xdr:colOff>
      <xdr:row>33</xdr:row>
      <xdr:rowOff>0</xdr:rowOff>
    </xdr:to>
    <xdr:sp>
      <xdr:nvSpPr>
        <xdr:cNvPr id="29" name="Line 164"/>
        <xdr:cNvSpPr>
          <a:spLocks/>
        </xdr:cNvSpPr>
      </xdr:nvSpPr>
      <xdr:spPr>
        <a:xfrm>
          <a:off x="5353050" y="5429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28</xdr:row>
      <xdr:rowOff>0</xdr:rowOff>
    </xdr:from>
    <xdr:to>
      <xdr:col>33</xdr:col>
      <xdr:colOff>0</xdr:colOff>
      <xdr:row>33</xdr:row>
      <xdr:rowOff>0</xdr:rowOff>
    </xdr:to>
    <xdr:sp>
      <xdr:nvSpPr>
        <xdr:cNvPr id="30" name="Line 166"/>
        <xdr:cNvSpPr>
          <a:spLocks/>
        </xdr:cNvSpPr>
      </xdr:nvSpPr>
      <xdr:spPr>
        <a:xfrm>
          <a:off x="5581650" y="4600575"/>
          <a:ext cx="0" cy="8286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44</xdr:row>
      <xdr:rowOff>0</xdr:rowOff>
    </xdr:from>
    <xdr:to>
      <xdr:col>29</xdr:col>
      <xdr:colOff>9525</xdr:colOff>
      <xdr:row>44</xdr:row>
      <xdr:rowOff>0</xdr:rowOff>
    </xdr:to>
    <xdr:sp>
      <xdr:nvSpPr>
        <xdr:cNvPr id="31" name="Line 167"/>
        <xdr:cNvSpPr>
          <a:spLocks/>
        </xdr:cNvSpPr>
      </xdr:nvSpPr>
      <xdr:spPr>
        <a:xfrm>
          <a:off x="4772025" y="7219950"/>
          <a:ext cx="1905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13</xdr:row>
      <xdr:rowOff>114300</xdr:rowOff>
    </xdr:from>
    <xdr:to>
      <xdr:col>8</xdr:col>
      <xdr:colOff>9525</xdr:colOff>
      <xdr:row>16</xdr:row>
      <xdr:rowOff>28575</xdr:rowOff>
    </xdr:to>
    <xdr:sp>
      <xdr:nvSpPr>
        <xdr:cNvPr id="32" name="Line 170"/>
        <xdr:cNvSpPr>
          <a:spLocks/>
        </xdr:cNvSpPr>
      </xdr:nvSpPr>
      <xdr:spPr>
        <a:xfrm>
          <a:off x="1381125" y="2228850"/>
          <a:ext cx="0" cy="4286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104775</xdr:rowOff>
    </xdr:from>
    <xdr:to>
      <xdr:col>9</xdr:col>
      <xdr:colOff>0</xdr:colOff>
      <xdr:row>16</xdr:row>
      <xdr:rowOff>0</xdr:rowOff>
    </xdr:to>
    <xdr:sp>
      <xdr:nvSpPr>
        <xdr:cNvPr id="33" name="Line 173"/>
        <xdr:cNvSpPr>
          <a:spLocks/>
        </xdr:cNvSpPr>
      </xdr:nvSpPr>
      <xdr:spPr>
        <a:xfrm>
          <a:off x="1543050" y="2219325"/>
          <a:ext cx="0" cy="409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11</xdr:col>
      <xdr:colOff>0</xdr:colOff>
      <xdr:row>13</xdr:row>
      <xdr:rowOff>114300</xdr:rowOff>
    </xdr:to>
    <xdr:sp>
      <xdr:nvSpPr>
        <xdr:cNvPr id="34" name="Line 174"/>
        <xdr:cNvSpPr>
          <a:spLocks/>
        </xdr:cNvSpPr>
      </xdr:nvSpPr>
      <xdr:spPr>
        <a:xfrm flipV="1">
          <a:off x="1543050" y="2114550"/>
          <a:ext cx="342900"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0</xdr:rowOff>
    </xdr:from>
    <xdr:to>
      <xdr:col>2</xdr:col>
      <xdr:colOff>9525</xdr:colOff>
      <xdr:row>12</xdr:row>
      <xdr:rowOff>0</xdr:rowOff>
    </xdr:to>
    <xdr:sp>
      <xdr:nvSpPr>
        <xdr:cNvPr id="35" name="Line 176"/>
        <xdr:cNvSpPr>
          <a:spLocks/>
        </xdr:cNvSpPr>
      </xdr:nvSpPr>
      <xdr:spPr>
        <a:xfrm>
          <a:off x="342900" y="1676400"/>
          <a:ext cx="9525" cy="2667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13</xdr:row>
      <xdr:rowOff>0</xdr:rowOff>
    </xdr:from>
    <xdr:to>
      <xdr:col>2</xdr:col>
      <xdr:colOff>9525</xdr:colOff>
      <xdr:row>14</xdr:row>
      <xdr:rowOff>104775</xdr:rowOff>
    </xdr:to>
    <xdr:sp>
      <xdr:nvSpPr>
        <xdr:cNvPr id="36" name="Line 177"/>
        <xdr:cNvSpPr>
          <a:spLocks/>
        </xdr:cNvSpPr>
      </xdr:nvSpPr>
      <xdr:spPr>
        <a:xfrm>
          <a:off x="352425" y="2114550"/>
          <a:ext cx="0" cy="2762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xdr:row>
      <xdr:rowOff>0</xdr:rowOff>
    </xdr:from>
    <xdr:to>
      <xdr:col>6</xdr:col>
      <xdr:colOff>9525</xdr:colOff>
      <xdr:row>10</xdr:row>
      <xdr:rowOff>0</xdr:rowOff>
    </xdr:to>
    <xdr:sp>
      <xdr:nvSpPr>
        <xdr:cNvPr id="37" name="Line 178"/>
        <xdr:cNvSpPr>
          <a:spLocks/>
        </xdr:cNvSpPr>
      </xdr:nvSpPr>
      <xdr:spPr>
        <a:xfrm>
          <a:off x="685800" y="1676400"/>
          <a:ext cx="352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8</xdr:col>
      <xdr:colOff>0</xdr:colOff>
      <xdr:row>13</xdr:row>
      <xdr:rowOff>123825</xdr:rowOff>
    </xdr:to>
    <xdr:sp>
      <xdr:nvSpPr>
        <xdr:cNvPr id="38" name="Line 179"/>
        <xdr:cNvSpPr>
          <a:spLocks/>
        </xdr:cNvSpPr>
      </xdr:nvSpPr>
      <xdr:spPr>
        <a:xfrm>
          <a:off x="1028700" y="2114550"/>
          <a:ext cx="342900" cy="1238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13</xdr:row>
      <xdr:rowOff>104775</xdr:rowOff>
    </xdr:from>
    <xdr:to>
      <xdr:col>15</xdr:col>
      <xdr:colOff>0</xdr:colOff>
      <xdr:row>16</xdr:row>
      <xdr:rowOff>9525</xdr:rowOff>
    </xdr:to>
    <xdr:sp>
      <xdr:nvSpPr>
        <xdr:cNvPr id="39" name="Line 181"/>
        <xdr:cNvSpPr>
          <a:spLocks/>
        </xdr:cNvSpPr>
      </xdr:nvSpPr>
      <xdr:spPr>
        <a:xfrm>
          <a:off x="2571750" y="2219325"/>
          <a:ext cx="0" cy="419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13</xdr:row>
      <xdr:rowOff>95250</xdr:rowOff>
    </xdr:from>
    <xdr:to>
      <xdr:col>16</xdr:col>
      <xdr:colOff>0</xdr:colOff>
      <xdr:row>16</xdr:row>
      <xdr:rowOff>9525</xdr:rowOff>
    </xdr:to>
    <xdr:sp>
      <xdr:nvSpPr>
        <xdr:cNvPr id="40" name="Line 182"/>
        <xdr:cNvSpPr>
          <a:spLocks/>
        </xdr:cNvSpPr>
      </xdr:nvSpPr>
      <xdr:spPr>
        <a:xfrm>
          <a:off x="2743200" y="2209800"/>
          <a:ext cx="0" cy="4286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13</xdr:row>
      <xdr:rowOff>0</xdr:rowOff>
    </xdr:from>
    <xdr:to>
      <xdr:col>15</xdr:col>
      <xdr:colOff>9525</xdr:colOff>
      <xdr:row>13</xdr:row>
      <xdr:rowOff>114300</xdr:rowOff>
    </xdr:to>
    <xdr:sp>
      <xdr:nvSpPr>
        <xdr:cNvPr id="41" name="Line 183"/>
        <xdr:cNvSpPr>
          <a:spLocks/>
        </xdr:cNvSpPr>
      </xdr:nvSpPr>
      <xdr:spPr>
        <a:xfrm>
          <a:off x="2219325" y="2114550"/>
          <a:ext cx="361950"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13</xdr:row>
      <xdr:rowOff>0</xdr:rowOff>
    </xdr:from>
    <xdr:to>
      <xdr:col>18</xdr:col>
      <xdr:colOff>0</xdr:colOff>
      <xdr:row>13</xdr:row>
      <xdr:rowOff>114300</xdr:rowOff>
    </xdr:to>
    <xdr:sp>
      <xdr:nvSpPr>
        <xdr:cNvPr id="42" name="Line 184"/>
        <xdr:cNvSpPr>
          <a:spLocks/>
        </xdr:cNvSpPr>
      </xdr:nvSpPr>
      <xdr:spPr>
        <a:xfrm flipH="1">
          <a:off x="2743200" y="2114550"/>
          <a:ext cx="342900"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10</xdr:col>
      <xdr:colOff>0</xdr:colOff>
      <xdr:row>28</xdr:row>
      <xdr:rowOff>0</xdr:rowOff>
    </xdr:to>
    <xdr:sp>
      <xdr:nvSpPr>
        <xdr:cNvPr id="43" name="Line 185"/>
        <xdr:cNvSpPr>
          <a:spLocks/>
        </xdr:cNvSpPr>
      </xdr:nvSpPr>
      <xdr:spPr>
        <a:xfrm flipV="1">
          <a:off x="1371600" y="4514850"/>
          <a:ext cx="342900"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27</xdr:row>
      <xdr:rowOff>0</xdr:rowOff>
    </xdr:from>
    <xdr:to>
      <xdr:col>16</xdr:col>
      <xdr:colOff>0</xdr:colOff>
      <xdr:row>28</xdr:row>
      <xdr:rowOff>0</xdr:rowOff>
    </xdr:to>
    <xdr:sp>
      <xdr:nvSpPr>
        <xdr:cNvPr id="44" name="Line 186"/>
        <xdr:cNvSpPr>
          <a:spLocks/>
        </xdr:cNvSpPr>
      </xdr:nvSpPr>
      <xdr:spPr>
        <a:xfrm flipH="1" flipV="1">
          <a:off x="2400300" y="4514850"/>
          <a:ext cx="342900"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0</xdr:rowOff>
    </xdr:from>
    <xdr:to>
      <xdr:col>3</xdr:col>
      <xdr:colOff>0</xdr:colOff>
      <xdr:row>32</xdr:row>
      <xdr:rowOff>0</xdr:rowOff>
    </xdr:to>
    <xdr:sp>
      <xdr:nvSpPr>
        <xdr:cNvPr id="45" name="Line 187"/>
        <xdr:cNvSpPr>
          <a:spLocks/>
        </xdr:cNvSpPr>
      </xdr:nvSpPr>
      <xdr:spPr>
        <a:xfrm>
          <a:off x="514350" y="5086350"/>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33</xdr:row>
      <xdr:rowOff>0</xdr:rowOff>
    </xdr:from>
    <xdr:to>
      <xdr:col>3</xdr:col>
      <xdr:colOff>0</xdr:colOff>
      <xdr:row>35</xdr:row>
      <xdr:rowOff>19050</xdr:rowOff>
    </xdr:to>
    <xdr:sp>
      <xdr:nvSpPr>
        <xdr:cNvPr id="46" name="Line 189"/>
        <xdr:cNvSpPr>
          <a:spLocks/>
        </xdr:cNvSpPr>
      </xdr:nvSpPr>
      <xdr:spPr>
        <a:xfrm>
          <a:off x="514350" y="5429250"/>
          <a:ext cx="0" cy="3619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1"/>
        <xdr:cNvSpPr>
          <a:spLocks/>
        </xdr:cNvSpPr>
      </xdr:nvSpPr>
      <xdr:spPr>
        <a:xfrm>
          <a:off x="962025" y="2886075"/>
          <a:ext cx="0" cy="4476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
        <xdr:cNvSpPr>
          <a:spLocks/>
        </xdr:cNvSpPr>
      </xdr:nvSpPr>
      <xdr:spPr>
        <a:xfrm>
          <a:off x="800100" y="3038475"/>
          <a:ext cx="0" cy="2857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161925</xdr:rowOff>
    </xdr:to>
    <xdr:sp>
      <xdr:nvSpPr>
        <xdr:cNvPr id="3" name="Line 3"/>
        <xdr:cNvSpPr>
          <a:spLocks/>
        </xdr:cNvSpPr>
      </xdr:nvSpPr>
      <xdr:spPr>
        <a:xfrm>
          <a:off x="685800" y="2971800"/>
          <a:ext cx="0" cy="3333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5</xdr:col>
      <xdr:colOff>0</xdr:colOff>
      <xdr:row>8</xdr:row>
      <xdr:rowOff>0</xdr:rowOff>
    </xdr:to>
    <xdr:sp>
      <xdr:nvSpPr>
        <xdr:cNvPr id="4" name="Line 4"/>
        <xdr:cNvSpPr>
          <a:spLocks/>
        </xdr:cNvSpPr>
      </xdr:nvSpPr>
      <xdr:spPr>
        <a:xfrm flipH="1">
          <a:off x="685800" y="142875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8</xdr:row>
      <xdr:rowOff>0</xdr:rowOff>
    </xdr:from>
    <xdr:to>
      <xdr:col>37</xdr:col>
      <xdr:colOff>9525</xdr:colOff>
      <xdr:row>8</xdr:row>
      <xdr:rowOff>0</xdr:rowOff>
    </xdr:to>
    <xdr:sp>
      <xdr:nvSpPr>
        <xdr:cNvPr id="5" name="Line 5"/>
        <xdr:cNvSpPr>
          <a:spLocks/>
        </xdr:cNvSpPr>
      </xdr:nvSpPr>
      <xdr:spPr>
        <a:xfrm>
          <a:off x="6181725" y="142875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11</xdr:row>
      <xdr:rowOff>0</xdr:rowOff>
    </xdr:from>
    <xdr:to>
      <xdr:col>11</xdr:col>
      <xdr:colOff>161925</xdr:colOff>
      <xdr:row>11</xdr:row>
      <xdr:rowOff>0</xdr:rowOff>
    </xdr:to>
    <xdr:sp>
      <xdr:nvSpPr>
        <xdr:cNvPr id="6" name="Line 6"/>
        <xdr:cNvSpPr>
          <a:spLocks/>
        </xdr:cNvSpPr>
      </xdr:nvSpPr>
      <xdr:spPr>
        <a:xfrm flipH="1">
          <a:off x="1895475" y="1943100"/>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0</xdr:rowOff>
    </xdr:from>
    <xdr:to>
      <xdr:col>7</xdr:col>
      <xdr:colOff>0</xdr:colOff>
      <xdr:row>11</xdr:row>
      <xdr:rowOff>0</xdr:rowOff>
    </xdr:to>
    <xdr:sp>
      <xdr:nvSpPr>
        <xdr:cNvPr id="7" name="Line 7"/>
        <xdr:cNvSpPr>
          <a:spLocks/>
        </xdr:cNvSpPr>
      </xdr:nvSpPr>
      <xdr:spPr>
        <a:xfrm flipH="1">
          <a:off x="1028700" y="194310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11</xdr:row>
      <xdr:rowOff>0</xdr:rowOff>
    </xdr:from>
    <xdr:to>
      <xdr:col>10</xdr:col>
      <xdr:colOff>0</xdr:colOff>
      <xdr:row>11</xdr:row>
      <xdr:rowOff>0</xdr:rowOff>
    </xdr:to>
    <xdr:sp>
      <xdr:nvSpPr>
        <xdr:cNvPr id="8" name="Line 8"/>
        <xdr:cNvSpPr>
          <a:spLocks/>
        </xdr:cNvSpPr>
      </xdr:nvSpPr>
      <xdr:spPr>
        <a:xfrm>
          <a:off x="1552575" y="1943100"/>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9" name="Line 9"/>
        <xdr:cNvSpPr>
          <a:spLocks/>
        </xdr:cNvSpPr>
      </xdr:nvSpPr>
      <xdr:spPr>
        <a:xfrm>
          <a:off x="1790700" y="3209925"/>
          <a:ext cx="0" cy="2762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152400</xdr:rowOff>
    </xdr:from>
    <xdr:to>
      <xdr:col>17</xdr:col>
      <xdr:colOff>0</xdr:colOff>
      <xdr:row>24</xdr:row>
      <xdr:rowOff>161925</xdr:rowOff>
    </xdr:to>
    <xdr:sp>
      <xdr:nvSpPr>
        <xdr:cNvPr id="10" name="Oval 10"/>
        <xdr:cNvSpPr>
          <a:spLocks/>
        </xdr:cNvSpPr>
      </xdr:nvSpPr>
      <xdr:spPr>
        <a:xfrm>
          <a:off x="2714625" y="3971925"/>
          <a:ext cx="200025" cy="180975"/>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11" name="Line 11"/>
        <xdr:cNvSpPr>
          <a:spLocks/>
        </xdr:cNvSpPr>
      </xdr:nvSpPr>
      <xdr:spPr>
        <a:xfrm>
          <a:off x="6343650" y="3152775"/>
          <a:ext cx="0" cy="3810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12" name="Line 12"/>
        <xdr:cNvSpPr>
          <a:spLocks/>
        </xdr:cNvSpPr>
      </xdr:nvSpPr>
      <xdr:spPr>
        <a:xfrm>
          <a:off x="6248400" y="3228975"/>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13" name="Line 13"/>
        <xdr:cNvSpPr>
          <a:spLocks/>
        </xdr:cNvSpPr>
      </xdr:nvSpPr>
      <xdr:spPr>
        <a:xfrm>
          <a:off x="6086475" y="3076575"/>
          <a:ext cx="0" cy="4572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4" name="Oval 14"/>
        <xdr:cNvSpPr>
          <a:spLocks/>
        </xdr:cNvSpPr>
      </xdr:nvSpPr>
      <xdr:spPr>
        <a:xfrm>
          <a:off x="1343025" y="3638550"/>
          <a:ext cx="76200" cy="11430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104775</xdr:rowOff>
    </xdr:to>
    <xdr:sp>
      <xdr:nvSpPr>
        <xdr:cNvPr id="15" name="Line 15"/>
        <xdr:cNvSpPr>
          <a:spLocks/>
        </xdr:cNvSpPr>
      </xdr:nvSpPr>
      <xdr:spPr>
        <a:xfrm>
          <a:off x="1371600" y="3314700"/>
          <a:ext cx="0" cy="104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5</xdr:col>
      <xdr:colOff>0</xdr:colOff>
      <xdr:row>8</xdr:row>
      <xdr:rowOff>0</xdr:rowOff>
    </xdr:to>
    <xdr:sp>
      <xdr:nvSpPr>
        <xdr:cNvPr id="16" name="Line 16"/>
        <xdr:cNvSpPr>
          <a:spLocks/>
        </xdr:cNvSpPr>
      </xdr:nvSpPr>
      <xdr:spPr>
        <a:xfrm flipH="1">
          <a:off x="685800" y="142875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8</xdr:row>
      <xdr:rowOff>0</xdr:rowOff>
    </xdr:from>
    <xdr:to>
      <xdr:col>37</xdr:col>
      <xdr:colOff>9525</xdr:colOff>
      <xdr:row>8</xdr:row>
      <xdr:rowOff>0</xdr:rowOff>
    </xdr:to>
    <xdr:sp>
      <xdr:nvSpPr>
        <xdr:cNvPr id="17" name="Line 17"/>
        <xdr:cNvSpPr>
          <a:spLocks/>
        </xdr:cNvSpPr>
      </xdr:nvSpPr>
      <xdr:spPr>
        <a:xfrm>
          <a:off x="6181725" y="142875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11</xdr:row>
      <xdr:rowOff>0</xdr:rowOff>
    </xdr:from>
    <xdr:to>
      <xdr:col>11</xdr:col>
      <xdr:colOff>161925</xdr:colOff>
      <xdr:row>11</xdr:row>
      <xdr:rowOff>0</xdr:rowOff>
    </xdr:to>
    <xdr:sp>
      <xdr:nvSpPr>
        <xdr:cNvPr id="18" name="Line 18"/>
        <xdr:cNvSpPr>
          <a:spLocks/>
        </xdr:cNvSpPr>
      </xdr:nvSpPr>
      <xdr:spPr>
        <a:xfrm flipH="1">
          <a:off x="1895475" y="1943100"/>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0</xdr:rowOff>
    </xdr:from>
    <xdr:to>
      <xdr:col>7</xdr:col>
      <xdr:colOff>0</xdr:colOff>
      <xdr:row>11</xdr:row>
      <xdr:rowOff>0</xdr:rowOff>
    </xdr:to>
    <xdr:sp>
      <xdr:nvSpPr>
        <xdr:cNvPr id="19" name="Line 19"/>
        <xdr:cNvSpPr>
          <a:spLocks/>
        </xdr:cNvSpPr>
      </xdr:nvSpPr>
      <xdr:spPr>
        <a:xfrm flipH="1">
          <a:off x="1028700" y="194310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11</xdr:row>
      <xdr:rowOff>0</xdr:rowOff>
    </xdr:from>
    <xdr:to>
      <xdr:col>10</xdr:col>
      <xdr:colOff>0</xdr:colOff>
      <xdr:row>11</xdr:row>
      <xdr:rowOff>0</xdr:rowOff>
    </xdr:to>
    <xdr:sp>
      <xdr:nvSpPr>
        <xdr:cNvPr id="20" name="Line 20"/>
        <xdr:cNvSpPr>
          <a:spLocks/>
        </xdr:cNvSpPr>
      </xdr:nvSpPr>
      <xdr:spPr>
        <a:xfrm>
          <a:off x="1552575" y="1943100"/>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8</xdr:row>
      <xdr:rowOff>0</xdr:rowOff>
    </xdr:from>
    <xdr:to>
      <xdr:col>37</xdr:col>
      <xdr:colOff>9525</xdr:colOff>
      <xdr:row>8</xdr:row>
      <xdr:rowOff>0</xdr:rowOff>
    </xdr:to>
    <xdr:sp>
      <xdr:nvSpPr>
        <xdr:cNvPr id="21" name="Line 21"/>
        <xdr:cNvSpPr>
          <a:spLocks/>
        </xdr:cNvSpPr>
      </xdr:nvSpPr>
      <xdr:spPr>
        <a:xfrm>
          <a:off x="6181725" y="142875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11</xdr:row>
      <xdr:rowOff>0</xdr:rowOff>
    </xdr:from>
    <xdr:to>
      <xdr:col>11</xdr:col>
      <xdr:colOff>161925</xdr:colOff>
      <xdr:row>11</xdr:row>
      <xdr:rowOff>0</xdr:rowOff>
    </xdr:to>
    <xdr:sp>
      <xdr:nvSpPr>
        <xdr:cNvPr id="22" name="Line 22"/>
        <xdr:cNvSpPr>
          <a:spLocks/>
        </xdr:cNvSpPr>
      </xdr:nvSpPr>
      <xdr:spPr>
        <a:xfrm flipH="1">
          <a:off x="1895475" y="1943100"/>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0</xdr:rowOff>
    </xdr:from>
    <xdr:to>
      <xdr:col>7</xdr:col>
      <xdr:colOff>0</xdr:colOff>
      <xdr:row>11</xdr:row>
      <xdr:rowOff>0</xdr:rowOff>
    </xdr:to>
    <xdr:sp>
      <xdr:nvSpPr>
        <xdr:cNvPr id="23" name="Line 23"/>
        <xdr:cNvSpPr>
          <a:spLocks/>
        </xdr:cNvSpPr>
      </xdr:nvSpPr>
      <xdr:spPr>
        <a:xfrm flipH="1">
          <a:off x="1028700" y="194310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11</xdr:row>
      <xdr:rowOff>0</xdr:rowOff>
    </xdr:from>
    <xdr:to>
      <xdr:col>10</xdr:col>
      <xdr:colOff>0</xdr:colOff>
      <xdr:row>11</xdr:row>
      <xdr:rowOff>0</xdr:rowOff>
    </xdr:to>
    <xdr:sp>
      <xdr:nvSpPr>
        <xdr:cNvPr id="24" name="Line 24"/>
        <xdr:cNvSpPr>
          <a:spLocks/>
        </xdr:cNvSpPr>
      </xdr:nvSpPr>
      <xdr:spPr>
        <a:xfrm>
          <a:off x="1552575" y="1943100"/>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25" name="Line 25"/>
        <xdr:cNvSpPr>
          <a:spLocks/>
        </xdr:cNvSpPr>
      </xdr:nvSpPr>
      <xdr:spPr>
        <a:xfrm>
          <a:off x="2809875" y="4057650"/>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26" name="Line 26"/>
        <xdr:cNvSpPr>
          <a:spLocks/>
        </xdr:cNvSpPr>
      </xdr:nvSpPr>
      <xdr:spPr>
        <a:xfrm>
          <a:off x="352425" y="5362575"/>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27" name="Line 27"/>
        <xdr:cNvSpPr>
          <a:spLocks/>
        </xdr:cNvSpPr>
      </xdr:nvSpPr>
      <xdr:spPr>
        <a:xfrm>
          <a:off x="352425" y="5362575"/>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0</xdr:colOff>
      <xdr:row>9</xdr:row>
      <xdr:rowOff>0</xdr:rowOff>
    </xdr:to>
    <xdr:sp>
      <xdr:nvSpPr>
        <xdr:cNvPr id="28" name="Line 28"/>
        <xdr:cNvSpPr>
          <a:spLocks/>
        </xdr:cNvSpPr>
      </xdr:nvSpPr>
      <xdr:spPr>
        <a:xfrm>
          <a:off x="685800" y="160020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29" name="Line 29"/>
        <xdr:cNvSpPr>
          <a:spLocks/>
        </xdr:cNvSpPr>
      </xdr:nvSpPr>
      <xdr:spPr>
        <a:xfrm>
          <a:off x="1019175" y="1600200"/>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10</xdr:row>
      <xdr:rowOff>0</xdr:rowOff>
    </xdr:from>
    <xdr:to>
      <xdr:col>11</xdr:col>
      <xdr:colOff>0</xdr:colOff>
      <xdr:row>10</xdr:row>
      <xdr:rowOff>0</xdr:rowOff>
    </xdr:to>
    <xdr:sp>
      <xdr:nvSpPr>
        <xdr:cNvPr id="30" name="Line 30"/>
        <xdr:cNvSpPr>
          <a:spLocks/>
        </xdr:cNvSpPr>
      </xdr:nvSpPr>
      <xdr:spPr>
        <a:xfrm>
          <a:off x="1019175" y="1771650"/>
          <a:ext cx="8667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10</xdr:row>
      <xdr:rowOff>0</xdr:rowOff>
    </xdr:from>
    <xdr:to>
      <xdr:col>35</xdr:col>
      <xdr:colOff>9525</xdr:colOff>
      <xdr:row>10</xdr:row>
      <xdr:rowOff>0</xdr:rowOff>
    </xdr:to>
    <xdr:sp>
      <xdr:nvSpPr>
        <xdr:cNvPr id="31" name="Line 31"/>
        <xdr:cNvSpPr>
          <a:spLocks/>
        </xdr:cNvSpPr>
      </xdr:nvSpPr>
      <xdr:spPr>
        <a:xfrm>
          <a:off x="1895475" y="1771650"/>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32" name="Line 32"/>
        <xdr:cNvSpPr>
          <a:spLocks/>
        </xdr:cNvSpPr>
      </xdr:nvSpPr>
      <xdr:spPr>
        <a:xfrm>
          <a:off x="6000750" y="160020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9525</xdr:rowOff>
    </xdr:from>
    <xdr:to>
      <xdr:col>13</xdr:col>
      <xdr:colOff>0</xdr:colOff>
      <xdr:row>15</xdr:row>
      <xdr:rowOff>0</xdr:rowOff>
    </xdr:to>
    <xdr:sp>
      <xdr:nvSpPr>
        <xdr:cNvPr id="1" name="Line 6"/>
        <xdr:cNvSpPr>
          <a:spLocks/>
        </xdr:cNvSpPr>
      </xdr:nvSpPr>
      <xdr:spPr>
        <a:xfrm>
          <a:off x="285750" y="2343150"/>
          <a:ext cx="18669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8</xdr:row>
      <xdr:rowOff>38100</xdr:rowOff>
    </xdr:from>
    <xdr:to>
      <xdr:col>7</xdr:col>
      <xdr:colOff>76200</xdr:colOff>
      <xdr:row>8</xdr:row>
      <xdr:rowOff>142875</xdr:rowOff>
    </xdr:to>
    <xdr:sp>
      <xdr:nvSpPr>
        <xdr:cNvPr id="2" name="AutoShape 12"/>
        <xdr:cNvSpPr>
          <a:spLocks/>
        </xdr:cNvSpPr>
      </xdr:nvSpPr>
      <xdr:spPr>
        <a:xfrm>
          <a:off x="1114425" y="148590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8</xdr:row>
      <xdr:rowOff>0</xdr:rowOff>
    </xdr:from>
    <xdr:to>
      <xdr:col>19</xdr:col>
      <xdr:colOff>47625</xdr:colOff>
      <xdr:row>8</xdr:row>
      <xdr:rowOff>104775</xdr:rowOff>
    </xdr:to>
    <xdr:sp>
      <xdr:nvSpPr>
        <xdr:cNvPr id="3" name="AutoShape 13"/>
        <xdr:cNvSpPr>
          <a:spLocks/>
        </xdr:cNvSpPr>
      </xdr:nvSpPr>
      <xdr:spPr>
        <a:xfrm>
          <a:off x="3133725" y="144780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7</xdr:row>
      <xdr:rowOff>85725</xdr:rowOff>
    </xdr:from>
    <xdr:to>
      <xdr:col>19</xdr:col>
      <xdr:colOff>0</xdr:colOff>
      <xdr:row>7</xdr:row>
      <xdr:rowOff>85725</xdr:rowOff>
    </xdr:to>
    <xdr:sp>
      <xdr:nvSpPr>
        <xdr:cNvPr id="4" name="Line 20"/>
        <xdr:cNvSpPr>
          <a:spLocks/>
        </xdr:cNvSpPr>
      </xdr:nvSpPr>
      <xdr:spPr>
        <a:xfrm>
          <a:off x="1152525" y="1362075"/>
          <a:ext cx="2028825"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5</xdr:row>
      <xdr:rowOff>171450</xdr:rowOff>
    </xdr:from>
    <xdr:to>
      <xdr:col>10</xdr:col>
      <xdr:colOff>161925</xdr:colOff>
      <xdr:row>6</xdr:row>
      <xdr:rowOff>171450</xdr:rowOff>
    </xdr:to>
    <xdr:sp>
      <xdr:nvSpPr>
        <xdr:cNvPr id="5" name="Line 21"/>
        <xdr:cNvSpPr>
          <a:spLocks/>
        </xdr:cNvSpPr>
      </xdr:nvSpPr>
      <xdr:spPr>
        <a:xfrm>
          <a:off x="1800225" y="10763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9525</xdr:rowOff>
    </xdr:from>
    <xdr:to>
      <xdr:col>7</xdr:col>
      <xdr:colOff>0</xdr:colOff>
      <xdr:row>6</xdr:row>
      <xdr:rowOff>9525</xdr:rowOff>
    </xdr:to>
    <xdr:sp>
      <xdr:nvSpPr>
        <xdr:cNvPr id="1" name="Line 1"/>
        <xdr:cNvSpPr>
          <a:spLocks/>
        </xdr:cNvSpPr>
      </xdr:nvSpPr>
      <xdr:spPr>
        <a:xfrm>
          <a:off x="1095375" y="1123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9525</xdr:rowOff>
    </xdr:from>
    <xdr:to>
      <xdr:col>7</xdr:col>
      <xdr:colOff>0</xdr:colOff>
      <xdr:row>7</xdr:row>
      <xdr:rowOff>9525</xdr:rowOff>
    </xdr:to>
    <xdr:sp>
      <xdr:nvSpPr>
        <xdr:cNvPr id="2" name="Line 25"/>
        <xdr:cNvSpPr>
          <a:spLocks/>
        </xdr:cNvSpPr>
      </xdr:nvSpPr>
      <xdr:spPr>
        <a:xfrm>
          <a:off x="1095375" y="1295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14</xdr:row>
      <xdr:rowOff>123825</xdr:rowOff>
    </xdr:from>
    <xdr:to>
      <xdr:col>13</xdr:col>
      <xdr:colOff>38100</xdr:colOff>
      <xdr:row>15</xdr:row>
      <xdr:rowOff>19050</xdr:rowOff>
    </xdr:to>
    <xdr:sp>
      <xdr:nvSpPr>
        <xdr:cNvPr id="3" name="Oval 26"/>
        <xdr:cNvSpPr>
          <a:spLocks/>
        </xdr:cNvSpPr>
      </xdr:nvSpPr>
      <xdr:spPr>
        <a:xfrm>
          <a:off x="2047875" y="2609850"/>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10</xdr:row>
      <xdr:rowOff>47625</xdr:rowOff>
    </xdr:from>
    <xdr:to>
      <xdr:col>11</xdr:col>
      <xdr:colOff>38100</xdr:colOff>
      <xdr:row>10</xdr:row>
      <xdr:rowOff>114300</xdr:rowOff>
    </xdr:to>
    <xdr:sp>
      <xdr:nvSpPr>
        <xdr:cNvPr id="4" name="Oval 27"/>
        <xdr:cNvSpPr>
          <a:spLocks/>
        </xdr:cNvSpPr>
      </xdr:nvSpPr>
      <xdr:spPr>
        <a:xfrm>
          <a:off x="1724025" y="1847850"/>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10</xdr:row>
      <xdr:rowOff>38100</xdr:rowOff>
    </xdr:from>
    <xdr:to>
      <xdr:col>15</xdr:col>
      <xdr:colOff>9525</xdr:colOff>
      <xdr:row>10</xdr:row>
      <xdr:rowOff>104775</xdr:rowOff>
    </xdr:to>
    <xdr:sp>
      <xdr:nvSpPr>
        <xdr:cNvPr id="5" name="Oval 28"/>
        <xdr:cNvSpPr>
          <a:spLocks/>
        </xdr:cNvSpPr>
      </xdr:nvSpPr>
      <xdr:spPr>
        <a:xfrm>
          <a:off x="2343150" y="1838325"/>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0</xdr:rowOff>
    </xdr:from>
    <xdr:to>
      <xdr:col>19</xdr:col>
      <xdr:colOff>0</xdr:colOff>
      <xdr:row>7</xdr:row>
      <xdr:rowOff>0</xdr:rowOff>
    </xdr:to>
    <xdr:sp>
      <xdr:nvSpPr>
        <xdr:cNvPr id="6" name="Line 32"/>
        <xdr:cNvSpPr>
          <a:spLocks/>
        </xdr:cNvSpPr>
      </xdr:nvSpPr>
      <xdr:spPr>
        <a:xfrm>
          <a:off x="1095375" y="1285875"/>
          <a:ext cx="19431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17</xdr:col>
      <xdr:colOff>0</xdr:colOff>
      <xdr:row>8</xdr:row>
      <xdr:rowOff>0</xdr:rowOff>
    </xdr:to>
    <xdr:sp>
      <xdr:nvSpPr>
        <xdr:cNvPr id="7" name="Line 33"/>
        <xdr:cNvSpPr>
          <a:spLocks/>
        </xdr:cNvSpPr>
      </xdr:nvSpPr>
      <xdr:spPr>
        <a:xfrm>
          <a:off x="1419225" y="1457325"/>
          <a:ext cx="12954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142875</xdr:rowOff>
    </xdr:from>
    <xdr:to>
      <xdr:col>13</xdr:col>
      <xdr:colOff>0</xdr:colOff>
      <xdr:row>16</xdr:row>
      <xdr:rowOff>0</xdr:rowOff>
    </xdr:to>
    <xdr:sp>
      <xdr:nvSpPr>
        <xdr:cNvPr id="8" name="Line 34"/>
        <xdr:cNvSpPr>
          <a:spLocks/>
        </xdr:cNvSpPr>
      </xdr:nvSpPr>
      <xdr:spPr>
        <a:xfrm flipH="1">
          <a:off x="1581150" y="2628900"/>
          <a:ext cx="4857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0</xdr:rowOff>
    </xdr:from>
    <xdr:to>
      <xdr:col>19</xdr:col>
      <xdr:colOff>0</xdr:colOff>
      <xdr:row>9</xdr:row>
      <xdr:rowOff>76200</xdr:rowOff>
    </xdr:to>
    <xdr:sp>
      <xdr:nvSpPr>
        <xdr:cNvPr id="9" name="Line 35"/>
        <xdr:cNvSpPr>
          <a:spLocks/>
        </xdr:cNvSpPr>
      </xdr:nvSpPr>
      <xdr:spPr>
        <a:xfrm>
          <a:off x="3038475" y="12858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10</xdr:row>
      <xdr:rowOff>0</xdr:rowOff>
    </xdr:from>
    <xdr:to>
      <xdr:col>22</xdr:col>
      <xdr:colOff>28575</xdr:colOff>
      <xdr:row>10</xdr:row>
      <xdr:rowOff>0</xdr:rowOff>
    </xdr:to>
    <xdr:sp>
      <xdr:nvSpPr>
        <xdr:cNvPr id="10" name="Line 36"/>
        <xdr:cNvSpPr>
          <a:spLocks/>
        </xdr:cNvSpPr>
      </xdr:nvSpPr>
      <xdr:spPr>
        <a:xfrm>
          <a:off x="3267075" y="18002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15</xdr:row>
      <xdr:rowOff>0</xdr:rowOff>
    </xdr:from>
    <xdr:to>
      <xdr:col>22</xdr:col>
      <xdr:colOff>47625</xdr:colOff>
      <xdr:row>15</xdr:row>
      <xdr:rowOff>0</xdr:rowOff>
    </xdr:to>
    <xdr:sp>
      <xdr:nvSpPr>
        <xdr:cNvPr id="11" name="Line 37"/>
        <xdr:cNvSpPr>
          <a:spLocks/>
        </xdr:cNvSpPr>
      </xdr:nvSpPr>
      <xdr:spPr>
        <a:xfrm>
          <a:off x="2085975" y="2657475"/>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10</xdr:row>
      <xdr:rowOff>0</xdr:rowOff>
    </xdr:from>
    <xdr:to>
      <xdr:col>22</xdr:col>
      <xdr:colOff>0</xdr:colOff>
      <xdr:row>15</xdr:row>
      <xdr:rowOff>0</xdr:rowOff>
    </xdr:to>
    <xdr:sp>
      <xdr:nvSpPr>
        <xdr:cNvPr id="12" name="Line 38"/>
        <xdr:cNvSpPr>
          <a:spLocks/>
        </xdr:cNvSpPr>
      </xdr:nvSpPr>
      <xdr:spPr>
        <a:xfrm>
          <a:off x="3524250" y="1800225"/>
          <a:ext cx="0" cy="8572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0</xdr:rowOff>
    </xdr:from>
    <xdr:to>
      <xdr:col>19</xdr:col>
      <xdr:colOff>0</xdr:colOff>
      <xdr:row>11</xdr:row>
      <xdr:rowOff>0</xdr:rowOff>
    </xdr:to>
    <xdr:sp>
      <xdr:nvSpPr>
        <xdr:cNvPr id="13" name="Line 42"/>
        <xdr:cNvSpPr>
          <a:spLocks/>
        </xdr:cNvSpPr>
      </xdr:nvSpPr>
      <xdr:spPr>
        <a:xfrm>
          <a:off x="3038475" y="1800225"/>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10</xdr:row>
      <xdr:rowOff>0</xdr:rowOff>
    </xdr:from>
    <xdr:to>
      <xdr:col>17</xdr:col>
      <xdr:colOff>9525</xdr:colOff>
      <xdr:row>11</xdr:row>
      <xdr:rowOff>0</xdr:rowOff>
    </xdr:to>
    <xdr:sp>
      <xdr:nvSpPr>
        <xdr:cNvPr id="14" name="Line 43"/>
        <xdr:cNvSpPr>
          <a:spLocks/>
        </xdr:cNvSpPr>
      </xdr:nvSpPr>
      <xdr:spPr>
        <a:xfrm>
          <a:off x="2724150" y="1800225"/>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xdr:row>
      <xdr:rowOff>161925</xdr:rowOff>
    </xdr:from>
    <xdr:to>
      <xdr:col>7</xdr:col>
      <xdr:colOff>0</xdr:colOff>
      <xdr:row>10</xdr:row>
      <xdr:rowOff>161925</xdr:rowOff>
    </xdr:to>
    <xdr:sp>
      <xdr:nvSpPr>
        <xdr:cNvPr id="15" name="Line 44"/>
        <xdr:cNvSpPr>
          <a:spLocks/>
        </xdr:cNvSpPr>
      </xdr:nvSpPr>
      <xdr:spPr>
        <a:xfrm>
          <a:off x="1095375" y="1790700"/>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10</xdr:row>
      <xdr:rowOff>9525</xdr:rowOff>
    </xdr:from>
    <xdr:to>
      <xdr:col>9</xdr:col>
      <xdr:colOff>9525</xdr:colOff>
      <xdr:row>11</xdr:row>
      <xdr:rowOff>9525</xdr:rowOff>
    </xdr:to>
    <xdr:sp>
      <xdr:nvSpPr>
        <xdr:cNvPr id="16" name="Line 45"/>
        <xdr:cNvSpPr>
          <a:spLocks/>
        </xdr:cNvSpPr>
      </xdr:nvSpPr>
      <xdr:spPr>
        <a:xfrm>
          <a:off x="1428750" y="1809750"/>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18</xdr:row>
      <xdr:rowOff>0</xdr:rowOff>
    </xdr:from>
    <xdr:to>
      <xdr:col>14</xdr:col>
      <xdr:colOff>0</xdr:colOff>
      <xdr:row>18</xdr:row>
      <xdr:rowOff>0</xdr:rowOff>
    </xdr:to>
    <xdr:sp>
      <xdr:nvSpPr>
        <xdr:cNvPr id="17" name="Line 47"/>
        <xdr:cNvSpPr>
          <a:spLocks/>
        </xdr:cNvSpPr>
      </xdr:nvSpPr>
      <xdr:spPr>
        <a:xfrm>
          <a:off x="1914525" y="3171825"/>
          <a:ext cx="314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161925</xdr:rowOff>
    </xdr:from>
    <xdr:to>
      <xdr:col>7</xdr:col>
      <xdr:colOff>0</xdr:colOff>
      <xdr:row>10</xdr:row>
      <xdr:rowOff>152400</xdr:rowOff>
    </xdr:to>
    <xdr:sp>
      <xdr:nvSpPr>
        <xdr:cNvPr id="1" name="Line 32"/>
        <xdr:cNvSpPr>
          <a:spLocks/>
        </xdr:cNvSpPr>
      </xdr:nvSpPr>
      <xdr:spPr>
        <a:xfrm flipV="1">
          <a:off x="1114425" y="1762125"/>
          <a:ext cx="0" cy="16192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13</xdr:row>
      <xdr:rowOff>9525</xdr:rowOff>
    </xdr:from>
    <xdr:to>
      <xdr:col>26</xdr:col>
      <xdr:colOff>0</xdr:colOff>
      <xdr:row>14</xdr:row>
      <xdr:rowOff>9525</xdr:rowOff>
    </xdr:to>
    <xdr:sp>
      <xdr:nvSpPr>
        <xdr:cNvPr id="2" name="Line 35"/>
        <xdr:cNvSpPr>
          <a:spLocks/>
        </xdr:cNvSpPr>
      </xdr:nvSpPr>
      <xdr:spPr>
        <a:xfrm flipV="1">
          <a:off x="4324350" y="2314575"/>
          <a:ext cx="0" cy="2381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17</xdr:row>
      <xdr:rowOff>0</xdr:rowOff>
    </xdr:from>
    <xdr:to>
      <xdr:col>26</xdr:col>
      <xdr:colOff>0</xdr:colOff>
      <xdr:row>18</xdr:row>
      <xdr:rowOff>0</xdr:rowOff>
    </xdr:to>
    <xdr:sp>
      <xdr:nvSpPr>
        <xdr:cNvPr id="3" name="Line 36"/>
        <xdr:cNvSpPr>
          <a:spLocks/>
        </xdr:cNvSpPr>
      </xdr:nvSpPr>
      <xdr:spPr>
        <a:xfrm>
          <a:off x="4324350" y="3057525"/>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0</xdr:rowOff>
    </xdr:from>
    <xdr:to>
      <xdr:col>7</xdr:col>
      <xdr:colOff>0</xdr:colOff>
      <xdr:row>17</xdr:row>
      <xdr:rowOff>0</xdr:rowOff>
    </xdr:to>
    <xdr:sp>
      <xdr:nvSpPr>
        <xdr:cNvPr id="4" name="Line 39"/>
        <xdr:cNvSpPr>
          <a:spLocks/>
        </xdr:cNvSpPr>
      </xdr:nvSpPr>
      <xdr:spPr>
        <a:xfrm>
          <a:off x="1114425" y="2886075"/>
          <a:ext cx="0" cy="17145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16</xdr:row>
      <xdr:rowOff>76200</xdr:rowOff>
    </xdr:from>
    <xdr:to>
      <xdr:col>11</xdr:col>
      <xdr:colOff>114300</xdr:colOff>
      <xdr:row>16</xdr:row>
      <xdr:rowOff>104775</xdr:rowOff>
    </xdr:to>
    <xdr:sp>
      <xdr:nvSpPr>
        <xdr:cNvPr id="5" name="Oval 41"/>
        <xdr:cNvSpPr>
          <a:spLocks/>
        </xdr:cNvSpPr>
      </xdr:nvSpPr>
      <xdr:spPr>
        <a:xfrm>
          <a:off x="1876425" y="2962275"/>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16</xdr:row>
      <xdr:rowOff>76200</xdr:rowOff>
    </xdr:from>
    <xdr:to>
      <xdr:col>9</xdr:col>
      <xdr:colOff>114300</xdr:colOff>
      <xdr:row>16</xdr:row>
      <xdr:rowOff>104775</xdr:rowOff>
    </xdr:to>
    <xdr:sp>
      <xdr:nvSpPr>
        <xdr:cNvPr id="6" name="Oval 42"/>
        <xdr:cNvSpPr>
          <a:spLocks/>
        </xdr:cNvSpPr>
      </xdr:nvSpPr>
      <xdr:spPr>
        <a:xfrm>
          <a:off x="1533525" y="2962275"/>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14</xdr:row>
      <xdr:rowOff>76200</xdr:rowOff>
    </xdr:from>
    <xdr:to>
      <xdr:col>9</xdr:col>
      <xdr:colOff>114300</xdr:colOff>
      <xdr:row>14</xdr:row>
      <xdr:rowOff>104775</xdr:rowOff>
    </xdr:to>
    <xdr:sp>
      <xdr:nvSpPr>
        <xdr:cNvPr id="7" name="Oval 43"/>
        <xdr:cNvSpPr>
          <a:spLocks/>
        </xdr:cNvSpPr>
      </xdr:nvSpPr>
      <xdr:spPr>
        <a:xfrm>
          <a:off x="1533525" y="2619375"/>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14</xdr:row>
      <xdr:rowOff>76200</xdr:rowOff>
    </xdr:from>
    <xdr:to>
      <xdr:col>11</xdr:col>
      <xdr:colOff>114300</xdr:colOff>
      <xdr:row>14</xdr:row>
      <xdr:rowOff>104775</xdr:rowOff>
    </xdr:to>
    <xdr:sp>
      <xdr:nvSpPr>
        <xdr:cNvPr id="8" name="Oval 44"/>
        <xdr:cNvSpPr>
          <a:spLocks/>
        </xdr:cNvSpPr>
      </xdr:nvSpPr>
      <xdr:spPr>
        <a:xfrm>
          <a:off x="1876425" y="2619375"/>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11</xdr:row>
      <xdr:rowOff>76200</xdr:rowOff>
    </xdr:from>
    <xdr:to>
      <xdr:col>9</xdr:col>
      <xdr:colOff>114300</xdr:colOff>
      <xdr:row>11</xdr:row>
      <xdr:rowOff>104775</xdr:rowOff>
    </xdr:to>
    <xdr:sp>
      <xdr:nvSpPr>
        <xdr:cNvPr id="9" name="Oval 45"/>
        <xdr:cNvSpPr>
          <a:spLocks/>
        </xdr:cNvSpPr>
      </xdr:nvSpPr>
      <xdr:spPr>
        <a:xfrm>
          <a:off x="1533525" y="20193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11</xdr:row>
      <xdr:rowOff>76200</xdr:rowOff>
    </xdr:from>
    <xdr:to>
      <xdr:col>11</xdr:col>
      <xdr:colOff>114300</xdr:colOff>
      <xdr:row>11</xdr:row>
      <xdr:rowOff>104775</xdr:rowOff>
    </xdr:to>
    <xdr:sp>
      <xdr:nvSpPr>
        <xdr:cNvPr id="10" name="Oval 46"/>
        <xdr:cNvSpPr>
          <a:spLocks/>
        </xdr:cNvSpPr>
      </xdr:nvSpPr>
      <xdr:spPr>
        <a:xfrm>
          <a:off x="1876425" y="20193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13</xdr:row>
      <xdr:rowOff>133350</xdr:rowOff>
    </xdr:from>
    <xdr:to>
      <xdr:col>13</xdr:col>
      <xdr:colOff>28575</xdr:colOff>
      <xdr:row>13</xdr:row>
      <xdr:rowOff>133350</xdr:rowOff>
    </xdr:to>
    <xdr:sp>
      <xdr:nvSpPr>
        <xdr:cNvPr id="11" name="Line 47"/>
        <xdr:cNvSpPr>
          <a:spLocks/>
        </xdr:cNvSpPr>
      </xdr:nvSpPr>
      <xdr:spPr>
        <a:xfrm>
          <a:off x="1247775" y="2438400"/>
          <a:ext cx="876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13</xdr:row>
      <xdr:rowOff>133350</xdr:rowOff>
    </xdr:from>
    <xdr:to>
      <xdr:col>14</xdr:col>
      <xdr:colOff>76200</xdr:colOff>
      <xdr:row>13</xdr:row>
      <xdr:rowOff>133350</xdr:rowOff>
    </xdr:to>
    <xdr:sp>
      <xdr:nvSpPr>
        <xdr:cNvPr id="12" name="Line 48"/>
        <xdr:cNvSpPr>
          <a:spLocks/>
        </xdr:cNvSpPr>
      </xdr:nvSpPr>
      <xdr:spPr>
        <a:xfrm>
          <a:off x="2105025" y="2438400"/>
          <a:ext cx="2381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11</xdr:row>
      <xdr:rowOff>9525</xdr:rowOff>
    </xdr:from>
    <xdr:to>
      <xdr:col>14</xdr:col>
      <xdr:colOff>0</xdr:colOff>
      <xdr:row>13</xdr:row>
      <xdr:rowOff>133350</xdr:rowOff>
    </xdr:to>
    <xdr:sp>
      <xdr:nvSpPr>
        <xdr:cNvPr id="13" name="Line 49"/>
        <xdr:cNvSpPr>
          <a:spLocks/>
        </xdr:cNvSpPr>
      </xdr:nvSpPr>
      <xdr:spPr>
        <a:xfrm>
          <a:off x="2266950" y="1952625"/>
          <a:ext cx="0" cy="485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4</xdr:col>
      <xdr:colOff>0</xdr:colOff>
      <xdr:row>17</xdr:row>
      <xdr:rowOff>161925</xdr:rowOff>
    </xdr:to>
    <xdr:sp>
      <xdr:nvSpPr>
        <xdr:cNvPr id="14" name="Line 50"/>
        <xdr:cNvSpPr>
          <a:spLocks/>
        </xdr:cNvSpPr>
      </xdr:nvSpPr>
      <xdr:spPr>
        <a:xfrm>
          <a:off x="600075" y="1600200"/>
          <a:ext cx="0" cy="16192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0</xdr:rowOff>
    </xdr:from>
    <xdr:to>
      <xdr:col>17</xdr:col>
      <xdr:colOff>0</xdr:colOff>
      <xdr:row>25</xdr:row>
      <xdr:rowOff>0</xdr:rowOff>
    </xdr:to>
    <xdr:sp>
      <xdr:nvSpPr>
        <xdr:cNvPr id="15" name="Line 51"/>
        <xdr:cNvSpPr>
          <a:spLocks/>
        </xdr:cNvSpPr>
      </xdr:nvSpPr>
      <xdr:spPr>
        <a:xfrm>
          <a:off x="942975" y="4429125"/>
          <a:ext cx="1838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27</xdr:row>
      <xdr:rowOff>9525</xdr:rowOff>
    </xdr:from>
    <xdr:to>
      <xdr:col>9</xdr:col>
      <xdr:colOff>0</xdr:colOff>
      <xdr:row>29</xdr:row>
      <xdr:rowOff>9525</xdr:rowOff>
    </xdr:to>
    <xdr:sp>
      <xdr:nvSpPr>
        <xdr:cNvPr id="16" name="Line 52"/>
        <xdr:cNvSpPr>
          <a:spLocks/>
        </xdr:cNvSpPr>
      </xdr:nvSpPr>
      <xdr:spPr>
        <a:xfrm>
          <a:off x="1457325" y="4781550"/>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27</xdr:row>
      <xdr:rowOff>9525</xdr:rowOff>
    </xdr:from>
    <xdr:to>
      <xdr:col>14</xdr:col>
      <xdr:colOff>0</xdr:colOff>
      <xdr:row>29</xdr:row>
      <xdr:rowOff>0</xdr:rowOff>
    </xdr:to>
    <xdr:sp>
      <xdr:nvSpPr>
        <xdr:cNvPr id="17" name="Line 53"/>
        <xdr:cNvSpPr>
          <a:spLocks/>
        </xdr:cNvSpPr>
      </xdr:nvSpPr>
      <xdr:spPr>
        <a:xfrm>
          <a:off x="2266950" y="4781550"/>
          <a:ext cx="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27</xdr:row>
      <xdr:rowOff>0</xdr:rowOff>
    </xdr:from>
    <xdr:to>
      <xdr:col>6</xdr:col>
      <xdr:colOff>0</xdr:colOff>
      <xdr:row>27</xdr:row>
      <xdr:rowOff>9525</xdr:rowOff>
    </xdr:to>
    <xdr:sp>
      <xdr:nvSpPr>
        <xdr:cNvPr id="18" name="Line 54"/>
        <xdr:cNvSpPr>
          <a:spLocks/>
        </xdr:cNvSpPr>
      </xdr:nvSpPr>
      <xdr:spPr>
        <a:xfrm>
          <a:off x="942975" y="4772025"/>
          <a:ext cx="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9</xdr:col>
      <xdr:colOff>0</xdr:colOff>
      <xdr:row>26</xdr:row>
      <xdr:rowOff>0</xdr:rowOff>
    </xdr:to>
    <xdr:sp>
      <xdr:nvSpPr>
        <xdr:cNvPr id="19" name="Line 55"/>
        <xdr:cNvSpPr>
          <a:spLocks/>
        </xdr:cNvSpPr>
      </xdr:nvSpPr>
      <xdr:spPr>
        <a:xfrm>
          <a:off x="942975" y="4600575"/>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26</xdr:row>
      <xdr:rowOff>0</xdr:rowOff>
    </xdr:from>
    <xdr:to>
      <xdr:col>14</xdr:col>
      <xdr:colOff>0</xdr:colOff>
      <xdr:row>26</xdr:row>
      <xdr:rowOff>0</xdr:rowOff>
    </xdr:to>
    <xdr:sp>
      <xdr:nvSpPr>
        <xdr:cNvPr id="20" name="Line 56"/>
        <xdr:cNvSpPr>
          <a:spLocks/>
        </xdr:cNvSpPr>
      </xdr:nvSpPr>
      <xdr:spPr>
        <a:xfrm>
          <a:off x="1438275" y="4600575"/>
          <a:ext cx="8286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26</xdr:row>
      <xdr:rowOff>0</xdr:rowOff>
    </xdr:from>
    <xdr:to>
      <xdr:col>16</xdr:col>
      <xdr:colOff>161925</xdr:colOff>
      <xdr:row>26</xdr:row>
      <xdr:rowOff>0</xdr:rowOff>
    </xdr:to>
    <xdr:sp>
      <xdr:nvSpPr>
        <xdr:cNvPr id="21" name="Line 57"/>
        <xdr:cNvSpPr>
          <a:spLocks/>
        </xdr:cNvSpPr>
      </xdr:nvSpPr>
      <xdr:spPr>
        <a:xfrm>
          <a:off x="2266950" y="4600575"/>
          <a:ext cx="5048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12</xdr:row>
      <xdr:rowOff>152400</xdr:rowOff>
    </xdr:from>
    <xdr:to>
      <xdr:col>15</xdr:col>
      <xdr:colOff>0</xdr:colOff>
      <xdr:row>14</xdr:row>
      <xdr:rowOff>19050</xdr:rowOff>
    </xdr:to>
    <xdr:sp>
      <xdr:nvSpPr>
        <xdr:cNvPr id="22" name="Line 58"/>
        <xdr:cNvSpPr>
          <a:spLocks/>
        </xdr:cNvSpPr>
      </xdr:nvSpPr>
      <xdr:spPr>
        <a:xfrm>
          <a:off x="2438400" y="2266950"/>
          <a:ext cx="0" cy="2952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27</xdr:row>
      <xdr:rowOff>9525</xdr:rowOff>
    </xdr:from>
    <xdr:to>
      <xdr:col>29</xdr:col>
      <xdr:colOff>0</xdr:colOff>
      <xdr:row>29</xdr:row>
      <xdr:rowOff>9525</xdr:rowOff>
    </xdr:to>
    <xdr:sp>
      <xdr:nvSpPr>
        <xdr:cNvPr id="23" name="Line 60"/>
        <xdr:cNvSpPr>
          <a:spLocks/>
        </xdr:cNvSpPr>
      </xdr:nvSpPr>
      <xdr:spPr>
        <a:xfrm>
          <a:off x="4838700" y="4781550"/>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27</xdr:row>
      <xdr:rowOff>9525</xdr:rowOff>
    </xdr:from>
    <xdr:to>
      <xdr:col>34</xdr:col>
      <xdr:colOff>0</xdr:colOff>
      <xdr:row>29</xdr:row>
      <xdr:rowOff>0</xdr:rowOff>
    </xdr:to>
    <xdr:sp>
      <xdr:nvSpPr>
        <xdr:cNvPr id="24" name="Line 61"/>
        <xdr:cNvSpPr>
          <a:spLocks/>
        </xdr:cNvSpPr>
      </xdr:nvSpPr>
      <xdr:spPr>
        <a:xfrm>
          <a:off x="5648325" y="4781550"/>
          <a:ext cx="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27</xdr:row>
      <xdr:rowOff>0</xdr:rowOff>
    </xdr:from>
    <xdr:to>
      <xdr:col>26</xdr:col>
      <xdr:colOff>0</xdr:colOff>
      <xdr:row>27</xdr:row>
      <xdr:rowOff>9525</xdr:rowOff>
    </xdr:to>
    <xdr:sp>
      <xdr:nvSpPr>
        <xdr:cNvPr id="25" name="Line 62"/>
        <xdr:cNvSpPr>
          <a:spLocks/>
        </xdr:cNvSpPr>
      </xdr:nvSpPr>
      <xdr:spPr>
        <a:xfrm>
          <a:off x="4324350" y="4772025"/>
          <a:ext cx="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26</xdr:row>
      <xdr:rowOff>0</xdr:rowOff>
    </xdr:from>
    <xdr:to>
      <xdr:col>29</xdr:col>
      <xdr:colOff>0</xdr:colOff>
      <xdr:row>26</xdr:row>
      <xdr:rowOff>0</xdr:rowOff>
    </xdr:to>
    <xdr:sp>
      <xdr:nvSpPr>
        <xdr:cNvPr id="26" name="Line 63"/>
        <xdr:cNvSpPr>
          <a:spLocks/>
        </xdr:cNvSpPr>
      </xdr:nvSpPr>
      <xdr:spPr>
        <a:xfrm>
          <a:off x="4324350" y="4600575"/>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26</xdr:row>
      <xdr:rowOff>0</xdr:rowOff>
    </xdr:from>
    <xdr:to>
      <xdr:col>34</xdr:col>
      <xdr:colOff>0</xdr:colOff>
      <xdr:row>26</xdr:row>
      <xdr:rowOff>0</xdr:rowOff>
    </xdr:to>
    <xdr:sp>
      <xdr:nvSpPr>
        <xdr:cNvPr id="27" name="Line 64"/>
        <xdr:cNvSpPr>
          <a:spLocks/>
        </xdr:cNvSpPr>
      </xdr:nvSpPr>
      <xdr:spPr>
        <a:xfrm>
          <a:off x="4819650" y="4600575"/>
          <a:ext cx="8286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26</xdr:row>
      <xdr:rowOff>0</xdr:rowOff>
    </xdr:from>
    <xdr:to>
      <xdr:col>36</xdr:col>
      <xdr:colOff>161925</xdr:colOff>
      <xdr:row>26</xdr:row>
      <xdr:rowOff>0</xdr:rowOff>
    </xdr:to>
    <xdr:sp>
      <xdr:nvSpPr>
        <xdr:cNvPr id="28" name="Line 65"/>
        <xdr:cNvSpPr>
          <a:spLocks/>
        </xdr:cNvSpPr>
      </xdr:nvSpPr>
      <xdr:spPr>
        <a:xfrm>
          <a:off x="5648325" y="4600575"/>
          <a:ext cx="5048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14</xdr:row>
      <xdr:rowOff>95250</xdr:rowOff>
    </xdr:from>
    <xdr:to>
      <xdr:col>16</xdr:col>
      <xdr:colOff>0</xdr:colOff>
      <xdr:row>17</xdr:row>
      <xdr:rowOff>0</xdr:rowOff>
    </xdr:to>
    <xdr:sp>
      <xdr:nvSpPr>
        <xdr:cNvPr id="29" name="Line 68"/>
        <xdr:cNvSpPr>
          <a:spLocks/>
        </xdr:cNvSpPr>
      </xdr:nvSpPr>
      <xdr:spPr>
        <a:xfrm>
          <a:off x="1885950" y="2638425"/>
          <a:ext cx="723900"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16</xdr:row>
      <xdr:rowOff>85725</xdr:rowOff>
    </xdr:from>
    <xdr:to>
      <xdr:col>16</xdr:col>
      <xdr:colOff>0</xdr:colOff>
      <xdr:row>17</xdr:row>
      <xdr:rowOff>9525</xdr:rowOff>
    </xdr:to>
    <xdr:sp>
      <xdr:nvSpPr>
        <xdr:cNvPr id="30" name="Line 69"/>
        <xdr:cNvSpPr>
          <a:spLocks/>
        </xdr:cNvSpPr>
      </xdr:nvSpPr>
      <xdr:spPr>
        <a:xfrm>
          <a:off x="1885950" y="2971800"/>
          <a:ext cx="723900" cy="95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19</xdr:row>
      <xdr:rowOff>28575</xdr:rowOff>
    </xdr:from>
    <xdr:to>
      <xdr:col>29</xdr:col>
      <xdr:colOff>57150</xdr:colOff>
      <xdr:row>21</xdr:row>
      <xdr:rowOff>9525</xdr:rowOff>
    </xdr:to>
    <xdr:sp>
      <xdr:nvSpPr>
        <xdr:cNvPr id="31" name="Line 70"/>
        <xdr:cNvSpPr>
          <a:spLocks/>
        </xdr:cNvSpPr>
      </xdr:nvSpPr>
      <xdr:spPr>
        <a:xfrm>
          <a:off x="4895850" y="34290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21</xdr:row>
      <xdr:rowOff>0</xdr:rowOff>
    </xdr:from>
    <xdr:to>
      <xdr:col>29</xdr:col>
      <xdr:colOff>57150</xdr:colOff>
      <xdr:row>21</xdr:row>
      <xdr:rowOff>0</xdr:rowOff>
    </xdr:to>
    <xdr:sp>
      <xdr:nvSpPr>
        <xdr:cNvPr id="32" name="Line 71"/>
        <xdr:cNvSpPr>
          <a:spLocks/>
        </xdr:cNvSpPr>
      </xdr:nvSpPr>
      <xdr:spPr>
        <a:xfrm>
          <a:off x="4667250" y="3743325"/>
          <a:ext cx="228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13</xdr:row>
      <xdr:rowOff>9525</xdr:rowOff>
    </xdr:from>
    <xdr:to>
      <xdr:col>29</xdr:col>
      <xdr:colOff>57150</xdr:colOff>
      <xdr:row>14</xdr:row>
      <xdr:rowOff>0</xdr:rowOff>
    </xdr:to>
    <xdr:sp>
      <xdr:nvSpPr>
        <xdr:cNvPr id="33" name="Line 72"/>
        <xdr:cNvSpPr>
          <a:spLocks/>
        </xdr:cNvSpPr>
      </xdr:nvSpPr>
      <xdr:spPr>
        <a:xfrm>
          <a:off x="4895850" y="2314575"/>
          <a:ext cx="0" cy="228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13</xdr:row>
      <xdr:rowOff>0</xdr:rowOff>
    </xdr:from>
    <xdr:to>
      <xdr:col>38</xdr:col>
      <xdr:colOff>266700</xdr:colOff>
      <xdr:row>13</xdr:row>
      <xdr:rowOff>0</xdr:rowOff>
    </xdr:to>
    <xdr:sp>
      <xdr:nvSpPr>
        <xdr:cNvPr id="34" name="Line 73"/>
        <xdr:cNvSpPr>
          <a:spLocks/>
        </xdr:cNvSpPr>
      </xdr:nvSpPr>
      <xdr:spPr>
        <a:xfrm>
          <a:off x="4895850" y="2305050"/>
          <a:ext cx="176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18</xdr:row>
      <xdr:rowOff>95250</xdr:rowOff>
    </xdr:from>
    <xdr:to>
      <xdr:col>28</xdr:col>
      <xdr:colOff>0</xdr:colOff>
      <xdr:row>21</xdr:row>
      <xdr:rowOff>19050</xdr:rowOff>
    </xdr:to>
    <xdr:sp>
      <xdr:nvSpPr>
        <xdr:cNvPr id="35" name="Line 75"/>
        <xdr:cNvSpPr>
          <a:spLocks/>
        </xdr:cNvSpPr>
      </xdr:nvSpPr>
      <xdr:spPr>
        <a:xfrm>
          <a:off x="4667250" y="33242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18</xdr:row>
      <xdr:rowOff>85725</xdr:rowOff>
    </xdr:from>
    <xdr:to>
      <xdr:col>9</xdr:col>
      <xdr:colOff>0</xdr:colOff>
      <xdr:row>19</xdr:row>
      <xdr:rowOff>161925</xdr:rowOff>
    </xdr:to>
    <xdr:sp>
      <xdr:nvSpPr>
        <xdr:cNvPr id="36" name="Line 76"/>
        <xdr:cNvSpPr>
          <a:spLocks/>
        </xdr:cNvSpPr>
      </xdr:nvSpPr>
      <xdr:spPr>
        <a:xfrm>
          <a:off x="1457325" y="33147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18</xdr:row>
      <xdr:rowOff>95250</xdr:rowOff>
    </xdr:from>
    <xdr:to>
      <xdr:col>12</xdr:col>
      <xdr:colOff>0</xdr:colOff>
      <xdr:row>20</xdr:row>
      <xdr:rowOff>0</xdr:rowOff>
    </xdr:to>
    <xdr:sp>
      <xdr:nvSpPr>
        <xdr:cNvPr id="37" name="Line 78"/>
        <xdr:cNvSpPr>
          <a:spLocks/>
        </xdr:cNvSpPr>
      </xdr:nvSpPr>
      <xdr:spPr>
        <a:xfrm>
          <a:off x="1971675" y="33242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20</xdr:row>
      <xdr:rowOff>0</xdr:rowOff>
    </xdr:from>
    <xdr:to>
      <xdr:col>12</xdr:col>
      <xdr:colOff>9525</xdr:colOff>
      <xdr:row>20</xdr:row>
      <xdr:rowOff>0</xdr:rowOff>
    </xdr:to>
    <xdr:sp>
      <xdr:nvSpPr>
        <xdr:cNvPr id="38" name="Line 79"/>
        <xdr:cNvSpPr>
          <a:spLocks/>
        </xdr:cNvSpPr>
      </xdr:nvSpPr>
      <xdr:spPr>
        <a:xfrm>
          <a:off x="1457325" y="3571875"/>
          <a:ext cx="5238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18</xdr:row>
      <xdr:rowOff>0</xdr:rowOff>
    </xdr:from>
    <xdr:to>
      <xdr:col>33</xdr:col>
      <xdr:colOff>9525</xdr:colOff>
      <xdr:row>18</xdr:row>
      <xdr:rowOff>0</xdr:rowOff>
    </xdr:to>
    <xdr:sp>
      <xdr:nvSpPr>
        <xdr:cNvPr id="39" name="Line 80"/>
        <xdr:cNvSpPr>
          <a:spLocks/>
        </xdr:cNvSpPr>
      </xdr:nvSpPr>
      <xdr:spPr>
        <a:xfrm>
          <a:off x="5181600" y="32289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14</xdr:row>
      <xdr:rowOff>0</xdr:rowOff>
    </xdr:from>
    <xdr:to>
      <xdr:col>33</xdr:col>
      <xdr:colOff>0</xdr:colOff>
      <xdr:row>18</xdr:row>
      <xdr:rowOff>0</xdr:rowOff>
    </xdr:to>
    <xdr:sp>
      <xdr:nvSpPr>
        <xdr:cNvPr id="40" name="Line 81"/>
        <xdr:cNvSpPr>
          <a:spLocks/>
        </xdr:cNvSpPr>
      </xdr:nvSpPr>
      <xdr:spPr>
        <a:xfrm>
          <a:off x="5476875" y="2543175"/>
          <a:ext cx="0" cy="6858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39</xdr:row>
      <xdr:rowOff>161925</xdr:rowOff>
    </xdr:from>
    <xdr:to>
      <xdr:col>23</xdr:col>
      <xdr:colOff>95250</xdr:colOff>
      <xdr:row>43</xdr:row>
      <xdr:rowOff>0</xdr:rowOff>
    </xdr:to>
    <xdr:sp>
      <xdr:nvSpPr>
        <xdr:cNvPr id="41" name="Line 83"/>
        <xdr:cNvSpPr>
          <a:spLocks/>
        </xdr:cNvSpPr>
      </xdr:nvSpPr>
      <xdr:spPr>
        <a:xfrm>
          <a:off x="3905250" y="699135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39</xdr:row>
      <xdr:rowOff>161925</xdr:rowOff>
    </xdr:from>
    <xdr:to>
      <xdr:col>32</xdr:col>
      <xdr:colOff>95250</xdr:colOff>
      <xdr:row>43</xdr:row>
      <xdr:rowOff>0</xdr:rowOff>
    </xdr:to>
    <xdr:sp>
      <xdr:nvSpPr>
        <xdr:cNvPr id="42" name="Line 84"/>
        <xdr:cNvSpPr>
          <a:spLocks/>
        </xdr:cNvSpPr>
      </xdr:nvSpPr>
      <xdr:spPr>
        <a:xfrm>
          <a:off x="5400675" y="699135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O64"/>
  <sheetViews>
    <sheetView showGridLines="0" tabSelected="1" view="pageBreakPreview" zoomScaleSheetLayoutView="100" workbookViewId="0" topLeftCell="A1">
      <selection activeCell="A1" sqref="A1:BM1"/>
    </sheetView>
  </sheetViews>
  <sheetFormatPr defaultColWidth="9.00390625" defaultRowHeight="13.5"/>
  <cols>
    <col min="1" max="37" width="2.25390625" style="570" customWidth="1"/>
    <col min="38" max="38" width="2.50390625" style="570" customWidth="1"/>
    <col min="39" max="39" width="3.375" style="570" customWidth="1"/>
    <col min="40" max="40" width="2.50390625" style="570" customWidth="1"/>
    <col min="41" max="46" width="2.25390625" style="570" customWidth="1"/>
    <col min="47" max="16384" width="9.00390625" style="570" customWidth="1"/>
  </cols>
  <sheetData>
    <row r="1" spans="1:39" ht="15.75" customHeight="1">
      <c r="A1" s="1239" t="s">
        <v>100</v>
      </c>
      <c r="B1" s="1239"/>
      <c r="C1" s="1239"/>
      <c r="D1" s="1239"/>
      <c r="E1" s="1239"/>
      <c r="F1" s="1239"/>
      <c r="G1" s="1239"/>
      <c r="H1" s="1239"/>
      <c r="I1" s="1239"/>
      <c r="J1" s="1239"/>
      <c r="K1" s="1239"/>
      <c r="L1" s="1239"/>
      <c r="M1" s="1239"/>
      <c r="N1" s="1239"/>
      <c r="O1" s="1239"/>
      <c r="P1" s="1239"/>
      <c r="Q1" s="1239"/>
      <c r="R1" s="1239"/>
      <c r="S1" s="1239"/>
      <c r="T1" s="1239"/>
      <c r="U1" s="1239"/>
      <c r="V1" s="1239"/>
      <c r="W1" s="1239"/>
      <c r="X1" s="1239"/>
      <c r="Y1" s="1239"/>
      <c r="Z1" s="1239"/>
      <c r="AA1" s="1239"/>
      <c r="AB1" s="1239"/>
      <c r="AC1" s="1239"/>
      <c r="AD1" s="1239"/>
      <c r="AE1" s="1239"/>
      <c r="AF1" s="1239"/>
      <c r="AG1" s="1239"/>
      <c r="AH1" s="1239"/>
      <c r="AI1" s="1239"/>
      <c r="AJ1" s="1239"/>
      <c r="AK1" s="1239"/>
      <c r="AL1" s="1239"/>
      <c r="AM1" s="1239"/>
    </row>
    <row r="2" spans="1:39" ht="7.5" customHeight="1">
      <c r="A2" s="571"/>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row>
    <row r="3" spans="1:39" ht="13.5" customHeight="1">
      <c r="A3" s="1240" t="s">
        <v>705</v>
      </c>
      <c r="B3" s="1240"/>
      <c r="C3" s="1240"/>
      <c r="D3" s="1240"/>
      <c r="E3" s="1240"/>
      <c r="F3" s="1240"/>
      <c r="G3" s="1240"/>
      <c r="H3" s="1240"/>
      <c r="I3" s="1240"/>
      <c r="J3" s="1240"/>
      <c r="K3" s="1240"/>
      <c r="L3" s="1240"/>
      <c r="M3" s="1240"/>
      <c r="N3" s="1240"/>
      <c r="O3" s="1240"/>
      <c r="P3" s="1240"/>
      <c r="Q3" s="1240"/>
      <c r="R3" s="1240"/>
      <c r="S3" s="1240"/>
      <c r="T3" s="1240"/>
      <c r="U3" s="1240"/>
      <c r="V3" s="1240"/>
      <c r="W3" s="1240"/>
      <c r="X3" s="1240"/>
      <c r="Y3" s="1240"/>
      <c r="Z3" s="1240"/>
      <c r="AA3" s="1240"/>
      <c r="AB3" s="1240"/>
      <c r="AC3" s="1240"/>
      <c r="AD3" s="1240"/>
      <c r="AE3" s="1240"/>
      <c r="AF3" s="1240"/>
      <c r="AG3" s="1240"/>
      <c r="AH3" s="1240"/>
      <c r="AI3" s="1240"/>
      <c r="AJ3" s="1240"/>
      <c r="AK3" s="1240"/>
      <c r="AL3" s="1240"/>
      <c r="AM3" s="1240"/>
    </row>
    <row r="4" spans="1:39" ht="18.75" customHeight="1" thickBot="1">
      <c r="A4" s="1241" t="s">
        <v>700</v>
      </c>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row>
    <row r="5" spans="1:40" ht="13.5" customHeight="1">
      <c r="A5" s="572"/>
      <c r="B5" s="573"/>
      <c r="C5" s="573"/>
      <c r="D5" s="573"/>
      <c r="E5" s="574"/>
      <c r="F5" s="574"/>
      <c r="G5" s="574"/>
      <c r="H5" s="574"/>
      <c r="I5" s="574"/>
      <c r="J5" s="574"/>
      <c r="K5" s="574"/>
      <c r="L5" s="574"/>
      <c r="M5" s="574"/>
      <c r="N5" s="574"/>
      <c r="O5" s="574"/>
      <c r="P5" s="574"/>
      <c r="Q5" s="1237" t="s">
        <v>101</v>
      </c>
      <c r="R5" s="1237"/>
      <c r="S5" s="1237"/>
      <c r="T5" s="1237"/>
      <c r="U5" s="1237"/>
      <c r="V5" s="1237"/>
      <c r="W5" s="574"/>
      <c r="X5" s="574"/>
      <c r="Y5" s="574"/>
      <c r="Z5" s="574"/>
      <c r="AA5" s="574"/>
      <c r="AB5" s="574"/>
      <c r="AC5" s="574"/>
      <c r="AD5" s="574"/>
      <c r="AE5" s="574"/>
      <c r="AF5" s="1237" t="s">
        <v>102</v>
      </c>
      <c r="AG5" s="1237"/>
      <c r="AH5" s="1237"/>
      <c r="AI5" s="1237"/>
      <c r="AJ5" s="1237"/>
      <c r="AK5" s="1237"/>
      <c r="AL5" s="1237"/>
      <c r="AM5" s="574"/>
      <c r="AN5" s="575"/>
    </row>
    <row r="6" spans="1:40" ht="13.5" customHeight="1">
      <c r="A6" s="576"/>
      <c r="B6" s="577"/>
      <c r="C6" s="577"/>
      <c r="D6" s="577"/>
      <c r="E6" s="578"/>
      <c r="F6" s="578"/>
      <c r="G6" s="578"/>
      <c r="H6" s="578"/>
      <c r="I6" s="578"/>
      <c r="J6" s="578"/>
      <c r="K6" s="578"/>
      <c r="L6" s="578"/>
      <c r="M6" s="578"/>
      <c r="N6" s="578"/>
      <c r="O6" s="578"/>
      <c r="P6" s="578"/>
      <c r="Q6" s="1238"/>
      <c r="R6" s="1238"/>
      <c r="S6" s="1238"/>
      <c r="T6" s="1238"/>
      <c r="U6" s="1238"/>
      <c r="V6" s="1238"/>
      <c r="W6" s="578"/>
      <c r="X6" s="578"/>
      <c r="Y6" s="578"/>
      <c r="Z6" s="578"/>
      <c r="AA6" s="578"/>
      <c r="AB6" s="578"/>
      <c r="AC6" s="578"/>
      <c r="AD6" s="578"/>
      <c r="AE6" s="578"/>
      <c r="AF6" s="1238"/>
      <c r="AG6" s="1238"/>
      <c r="AH6" s="1238"/>
      <c r="AI6" s="1238"/>
      <c r="AJ6" s="1238"/>
      <c r="AK6" s="1238"/>
      <c r="AL6" s="1238"/>
      <c r="AM6" s="578"/>
      <c r="AN6" s="579"/>
    </row>
    <row r="7" spans="1:40" ht="13.5" customHeight="1">
      <c r="A7" s="576"/>
      <c r="B7" s="577"/>
      <c r="C7" s="577"/>
      <c r="D7" s="577"/>
      <c r="E7" s="578"/>
      <c r="F7" s="578"/>
      <c r="G7" s="578"/>
      <c r="H7" s="578"/>
      <c r="I7" s="578"/>
      <c r="J7" s="578"/>
      <c r="K7" s="578"/>
      <c r="L7" s="578"/>
      <c r="M7" s="578"/>
      <c r="N7" s="578"/>
      <c r="O7" s="578"/>
      <c r="P7" s="578"/>
      <c r="Q7" s="1238"/>
      <c r="R7" s="1238"/>
      <c r="S7" s="1238"/>
      <c r="T7" s="1238"/>
      <c r="U7" s="1238"/>
      <c r="V7" s="1238"/>
      <c r="W7" s="578"/>
      <c r="X7" s="578"/>
      <c r="Y7" s="578"/>
      <c r="Z7" s="578"/>
      <c r="AA7" s="578"/>
      <c r="AB7" s="578"/>
      <c r="AC7" s="578"/>
      <c r="AD7" s="578"/>
      <c r="AE7" s="578"/>
      <c r="AF7" s="1238"/>
      <c r="AG7" s="1238"/>
      <c r="AH7" s="1238"/>
      <c r="AI7" s="1238"/>
      <c r="AJ7" s="1238"/>
      <c r="AK7" s="1238"/>
      <c r="AL7" s="1238"/>
      <c r="AM7" s="578"/>
      <c r="AN7" s="579"/>
    </row>
    <row r="8" spans="1:40" ht="13.5" customHeight="1">
      <c r="A8" s="576"/>
      <c r="B8" s="577"/>
      <c r="C8" s="577"/>
      <c r="D8" s="577"/>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8"/>
      <c r="AL8" s="578"/>
      <c r="AM8" s="578"/>
      <c r="AN8" s="579"/>
    </row>
    <row r="9" spans="1:40" ht="13.5" customHeight="1">
      <c r="A9" s="576"/>
      <c r="B9" s="577"/>
      <c r="C9" s="577"/>
      <c r="D9" s="577"/>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9"/>
    </row>
    <row r="10" spans="1:40" ht="13.5" customHeight="1">
      <c r="A10" s="576"/>
      <c r="B10" s="577"/>
      <c r="C10" s="577"/>
      <c r="D10" s="577"/>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9"/>
    </row>
    <row r="11" spans="1:40" ht="13.5" customHeight="1">
      <c r="A11" s="576"/>
      <c r="B11" s="577"/>
      <c r="C11" s="577"/>
      <c r="D11" s="577"/>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9"/>
    </row>
    <row r="12" spans="1:40" ht="13.5" customHeight="1">
      <c r="A12" s="576"/>
      <c r="B12" s="577"/>
      <c r="C12" s="577"/>
      <c r="D12" s="577"/>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9"/>
    </row>
    <row r="13" spans="1:40" ht="13.5" customHeight="1">
      <c r="A13" s="576"/>
      <c r="B13" s="577"/>
      <c r="C13" s="577"/>
      <c r="D13" s="577"/>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8"/>
      <c r="AL13" s="578"/>
      <c r="AM13" s="578"/>
      <c r="AN13" s="579"/>
    </row>
    <row r="14" spans="1:40" ht="13.5" customHeight="1">
      <c r="A14" s="576"/>
      <c r="B14" s="577"/>
      <c r="C14" s="577"/>
      <c r="D14" s="577"/>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8"/>
      <c r="AL14" s="578"/>
      <c r="AM14" s="578"/>
      <c r="AN14" s="579"/>
    </row>
    <row r="15" spans="1:40" ht="13.5" customHeight="1">
      <c r="A15" s="576"/>
      <c r="B15" s="577"/>
      <c r="C15" s="577"/>
      <c r="D15" s="577"/>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8"/>
      <c r="AL15" s="578"/>
      <c r="AM15" s="578"/>
      <c r="AN15" s="579"/>
    </row>
    <row r="16" spans="1:40" ht="13.5" customHeight="1">
      <c r="A16" s="576"/>
      <c r="B16" s="577"/>
      <c r="C16" s="577"/>
      <c r="D16" s="577"/>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8"/>
      <c r="AL16" s="578"/>
      <c r="AM16" s="578"/>
      <c r="AN16" s="579"/>
    </row>
    <row r="17" spans="1:40" ht="13.5" customHeight="1">
      <c r="A17" s="576"/>
      <c r="B17" s="577"/>
      <c r="C17" s="577"/>
      <c r="D17" s="577"/>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8"/>
      <c r="AL17" s="578"/>
      <c r="AM17" s="578"/>
      <c r="AN17" s="579"/>
    </row>
    <row r="18" spans="1:40" ht="13.5" customHeight="1">
      <c r="A18" s="576"/>
      <c r="B18" s="577"/>
      <c r="C18" s="577"/>
      <c r="D18" s="577"/>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8"/>
      <c r="AL18" s="578"/>
      <c r="AM18" s="578"/>
      <c r="AN18" s="579"/>
    </row>
    <row r="19" spans="1:40" ht="13.5" customHeight="1">
      <c r="A19" s="576"/>
      <c r="B19" s="577"/>
      <c r="C19" s="577"/>
      <c r="D19" s="577"/>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8"/>
      <c r="AL19" s="578"/>
      <c r="AM19" s="578"/>
      <c r="AN19" s="579"/>
    </row>
    <row r="20" spans="1:40" ht="13.5" customHeight="1">
      <c r="A20" s="576"/>
      <c r="B20" s="577"/>
      <c r="C20" s="577"/>
      <c r="D20" s="577"/>
      <c r="E20" s="578"/>
      <c r="F20" s="578"/>
      <c r="G20" s="580"/>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8"/>
      <c r="AL20" s="578"/>
      <c r="AM20" s="578"/>
      <c r="AN20" s="579"/>
    </row>
    <row r="21" spans="1:40" ht="13.5" customHeight="1">
      <c r="A21" s="576"/>
      <c r="B21" s="577"/>
      <c r="C21" s="577"/>
      <c r="D21" s="577"/>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9"/>
    </row>
    <row r="22" spans="1:40" ht="13.5" customHeight="1">
      <c r="A22" s="576"/>
      <c r="B22" s="577"/>
      <c r="C22" s="577"/>
      <c r="D22" s="577"/>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8"/>
      <c r="AM22" s="578"/>
      <c r="AN22" s="579"/>
    </row>
    <row r="23" spans="1:40" ht="13.5" customHeight="1">
      <c r="A23" s="576"/>
      <c r="B23" s="577"/>
      <c r="C23" s="577"/>
      <c r="D23" s="577"/>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8"/>
      <c r="AL23" s="578"/>
      <c r="AM23" s="578"/>
      <c r="AN23" s="579"/>
    </row>
    <row r="24" spans="1:40" ht="13.5" customHeight="1">
      <c r="A24" s="576"/>
      <c r="B24" s="577"/>
      <c r="C24" s="577"/>
      <c r="D24" s="577"/>
      <c r="E24" s="578"/>
      <c r="F24" s="578"/>
      <c r="H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8"/>
      <c r="AL24" s="578"/>
      <c r="AM24" s="578"/>
      <c r="AN24" s="579"/>
    </row>
    <row r="25" spans="1:40" ht="13.5" customHeight="1">
      <c r="A25" s="576"/>
      <c r="B25" s="577"/>
      <c r="C25" s="577"/>
      <c r="D25" s="577"/>
      <c r="E25" s="1236" t="s">
        <v>103</v>
      </c>
      <c r="F25" s="1236"/>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81"/>
      <c r="AE25" s="578"/>
      <c r="AF25" s="578"/>
      <c r="AG25" s="578"/>
      <c r="AH25" s="578"/>
      <c r="AI25" s="578"/>
      <c r="AJ25" s="578"/>
      <c r="AK25" s="578"/>
      <c r="AL25" s="578"/>
      <c r="AM25" s="578"/>
      <c r="AN25" s="579"/>
    </row>
    <row r="26" spans="1:40" ht="13.5" customHeight="1">
      <c r="A26" s="576"/>
      <c r="B26" s="577"/>
      <c r="C26" s="577"/>
      <c r="D26" s="577"/>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8"/>
      <c r="AM26" s="578"/>
      <c r="AN26" s="579"/>
    </row>
    <row r="27" spans="1:40" ht="13.5" customHeight="1">
      <c r="A27" s="576"/>
      <c r="B27" s="577"/>
      <c r="C27" s="577"/>
      <c r="D27" s="577"/>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8"/>
      <c r="AL27" s="578"/>
      <c r="AM27" s="578"/>
      <c r="AN27" s="579"/>
    </row>
    <row r="28" spans="1:40" ht="13.5" customHeight="1">
      <c r="A28" s="576"/>
      <c r="B28" s="577"/>
      <c r="C28" s="577"/>
      <c r="D28" s="577"/>
      <c r="E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9"/>
    </row>
    <row r="29" spans="1:40" ht="13.5" customHeight="1">
      <c r="A29" s="576"/>
      <c r="B29" s="577"/>
      <c r="C29" s="577"/>
      <c r="D29" s="577"/>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8"/>
      <c r="AL29" s="578"/>
      <c r="AM29" s="578"/>
      <c r="AN29" s="579"/>
    </row>
    <row r="30" spans="1:40" ht="13.5" customHeight="1">
      <c r="A30" s="576"/>
      <c r="B30" s="577"/>
      <c r="C30" s="577"/>
      <c r="D30" s="577"/>
      <c r="E30" s="578"/>
      <c r="F30" s="578"/>
      <c r="G30" s="578"/>
      <c r="H30" s="578"/>
      <c r="I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8"/>
      <c r="AL30" s="578"/>
      <c r="AM30" s="578"/>
      <c r="AN30" s="579"/>
    </row>
    <row r="31" spans="1:40" ht="13.5" customHeight="1">
      <c r="A31" s="576"/>
      <c r="B31" s="577"/>
      <c r="C31" s="577"/>
      <c r="D31" s="577"/>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8"/>
      <c r="AL31" s="578"/>
      <c r="AM31" s="578"/>
      <c r="AN31" s="579"/>
    </row>
    <row r="32" spans="1:40" ht="13.5" customHeight="1">
      <c r="A32" s="576"/>
      <c r="B32" s="577"/>
      <c r="C32" s="577"/>
      <c r="D32" s="577"/>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8"/>
      <c r="AL32" s="578"/>
      <c r="AM32" s="578"/>
      <c r="AN32" s="579"/>
    </row>
    <row r="33" spans="1:40" ht="13.5" customHeight="1">
      <c r="A33" s="576"/>
      <c r="B33" s="577"/>
      <c r="C33" s="577"/>
      <c r="D33" s="577"/>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8"/>
      <c r="AL33" s="578"/>
      <c r="AM33" s="578"/>
      <c r="AN33" s="579"/>
    </row>
    <row r="34" spans="1:40" ht="13.5" customHeight="1">
      <c r="A34" s="576"/>
      <c r="B34" s="577"/>
      <c r="C34" s="577"/>
      <c r="D34" s="577"/>
      <c r="E34" s="578"/>
      <c r="F34" s="578"/>
      <c r="G34" s="578"/>
      <c r="H34" s="578"/>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578"/>
      <c r="AJ34" s="578"/>
      <c r="AK34" s="578"/>
      <c r="AL34" s="578"/>
      <c r="AM34" s="578"/>
      <c r="AN34" s="579"/>
    </row>
    <row r="35" spans="1:40" ht="13.5" customHeight="1">
      <c r="A35" s="576"/>
      <c r="B35" s="577"/>
      <c r="C35" s="577"/>
      <c r="D35" s="577"/>
      <c r="E35" s="578"/>
      <c r="F35" s="578"/>
      <c r="G35" s="578"/>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578"/>
      <c r="AL35" s="578"/>
      <c r="AM35" s="578"/>
      <c r="AN35" s="579"/>
    </row>
    <row r="36" spans="1:40" ht="13.5" customHeight="1">
      <c r="A36" s="576"/>
      <c r="B36" s="577"/>
      <c r="C36" s="577"/>
      <c r="D36" s="577"/>
      <c r="E36" s="578"/>
      <c r="F36" s="578"/>
      <c r="G36" s="578"/>
      <c r="H36" s="578"/>
      <c r="I36" s="578"/>
      <c r="J36" s="578"/>
      <c r="K36" s="578"/>
      <c r="L36" s="578"/>
      <c r="M36" s="578"/>
      <c r="N36" s="578"/>
      <c r="O36" s="578"/>
      <c r="P36" s="578"/>
      <c r="Q36" s="578"/>
      <c r="R36" s="578"/>
      <c r="S36" s="578"/>
      <c r="T36" s="578"/>
      <c r="U36" s="578"/>
      <c r="V36" s="578"/>
      <c r="W36" s="578"/>
      <c r="X36" s="578"/>
      <c r="Y36" s="578"/>
      <c r="Z36" s="578"/>
      <c r="AA36" s="578"/>
      <c r="AB36" s="578"/>
      <c r="AC36" s="578"/>
      <c r="AD36" s="578"/>
      <c r="AE36" s="578"/>
      <c r="AF36" s="578"/>
      <c r="AG36" s="578"/>
      <c r="AH36" s="578"/>
      <c r="AI36" s="578"/>
      <c r="AJ36" s="578"/>
      <c r="AK36" s="578"/>
      <c r="AL36" s="578"/>
      <c r="AM36" s="578"/>
      <c r="AN36" s="579"/>
    </row>
    <row r="37" spans="1:40" ht="13.5" customHeight="1">
      <c r="A37" s="576"/>
      <c r="B37" s="577"/>
      <c r="C37" s="577"/>
      <c r="D37" s="577"/>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8"/>
      <c r="AL37" s="578"/>
      <c r="AM37" s="578"/>
      <c r="AN37" s="579"/>
    </row>
    <row r="38" spans="1:40" ht="13.5" customHeight="1">
      <c r="A38" s="576"/>
      <c r="B38" s="577"/>
      <c r="C38" s="577"/>
      <c r="D38" s="577"/>
      <c r="E38" s="578"/>
      <c r="F38" s="578"/>
      <c r="G38" s="578"/>
      <c r="H38" s="578"/>
      <c r="I38" s="578"/>
      <c r="J38" s="1236" t="s">
        <v>104</v>
      </c>
      <c r="K38" s="1236"/>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8"/>
      <c r="AL38" s="578"/>
      <c r="AM38" s="578"/>
      <c r="AN38" s="579"/>
    </row>
    <row r="39" spans="1:40" ht="13.5" customHeight="1">
      <c r="A39" s="576"/>
      <c r="B39" s="577"/>
      <c r="C39" s="577"/>
      <c r="D39" s="577"/>
      <c r="E39" s="578"/>
      <c r="F39" s="578"/>
      <c r="G39" s="578"/>
      <c r="H39" s="578"/>
      <c r="I39" s="578"/>
      <c r="J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8"/>
      <c r="AL39" s="578"/>
      <c r="AM39" s="578"/>
      <c r="AN39" s="579"/>
    </row>
    <row r="40" spans="1:40" ht="13.5" customHeight="1">
      <c r="A40" s="576"/>
      <c r="B40" s="577"/>
      <c r="C40" s="577"/>
      <c r="D40" s="577"/>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8"/>
      <c r="AL40" s="578"/>
      <c r="AM40" s="578"/>
      <c r="AN40" s="579"/>
    </row>
    <row r="41" spans="1:40" ht="13.5" customHeight="1">
      <c r="A41" s="576"/>
      <c r="B41" s="577"/>
      <c r="C41" s="577"/>
      <c r="D41" s="577"/>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8"/>
      <c r="AL41" s="578"/>
      <c r="AM41" s="578"/>
      <c r="AN41" s="579"/>
    </row>
    <row r="42" spans="1:40" ht="13.5" customHeight="1">
      <c r="A42" s="576"/>
      <c r="B42" s="577"/>
      <c r="C42" s="577"/>
      <c r="D42" s="577"/>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9"/>
    </row>
    <row r="43" spans="1:40" ht="13.5" customHeight="1">
      <c r="A43" s="576"/>
      <c r="B43" s="577"/>
      <c r="C43" s="577"/>
      <c r="D43" s="577"/>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8"/>
      <c r="AL43" s="578"/>
      <c r="AM43" s="578"/>
      <c r="AN43" s="579"/>
    </row>
    <row r="44" spans="1:40" ht="13.5" customHeight="1">
      <c r="A44" s="576"/>
      <c r="B44" s="577"/>
      <c r="C44" s="577"/>
      <c r="D44" s="577"/>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8"/>
      <c r="AL44" s="578"/>
      <c r="AM44" s="578"/>
      <c r="AN44" s="579"/>
    </row>
    <row r="45" spans="1:40" ht="13.5" customHeight="1">
      <c r="A45" s="576"/>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8"/>
      <c r="AL45" s="578"/>
      <c r="AM45" s="578"/>
      <c r="AN45" s="579"/>
    </row>
    <row r="46" spans="1:40" ht="13.5" customHeight="1">
      <c r="A46" s="576"/>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8"/>
      <c r="AL46" s="578"/>
      <c r="AM46" s="578"/>
      <c r="AN46" s="579"/>
    </row>
    <row r="47" spans="1:40" ht="13.5" customHeight="1">
      <c r="A47" s="576"/>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8"/>
      <c r="AL47" s="578"/>
      <c r="AM47" s="578"/>
      <c r="AN47" s="579"/>
    </row>
    <row r="48" spans="1:40" ht="13.5" customHeight="1">
      <c r="A48" s="576"/>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8"/>
      <c r="AL48" s="578"/>
      <c r="AM48" s="578"/>
      <c r="AN48" s="579"/>
    </row>
    <row r="49" spans="1:40" ht="13.5" customHeight="1">
      <c r="A49" s="576"/>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9"/>
    </row>
    <row r="50" spans="1:40" ht="13.5" customHeight="1">
      <c r="A50" s="576"/>
      <c r="B50" s="577"/>
      <c r="C50" s="577"/>
      <c r="D50" s="577"/>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8"/>
      <c r="AL50" s="578"/>
      <c r="AM50" s="578"/>
      <c r="AN50" s="579"/>
    </row>
    <row r="51" spans="1:40" ht="13.5" customHeight="1">
      <c r="A51" s="576"/>
      <c r="B51" s="577"/>
      <c r="C51" s="577"/>
      <c r="D51" s="577"/>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8"/>
      <c r="AL51" s="578"/>
      <c r="AM51" s="578"/>
      <c r="AN51" s="579"/>
    </row>
    <row r="52" spans="1:40" ht="13.5" customHeight="1">
      <c r="A52" s="576"/>
      <c r="B52" s="577"/>
      <c r="C52" s="577"/>
      <c r="D52" s="577"/>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81"/>
      <c r="AE52" s="578"/>
      <c r="AF52" s="578"/>
      <c r="AG52" s="578"/>
      <c r="AH52" s="578"/>
      <c r="AI52" s="578"/>
      <c r="AJ52" s="578"/>
      <c r="AK52" s="578"/>
      <c r="AL52" s="578"/>
      <c r="AM52" s="578"/>
      <c r="AN52" s="579"/>
    </row>
    <row r="53" spans="1:40" ht="13.5" customHeight="1">
      <c r="A53" s="576"/>
      <c r="B53" s="577"/>
      <c r="C53" s="577"/>
      <c r="D53" s="577"/>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8"/>
      <c r="AL53" s="578"/>
      <c r="AM53" s="578"/>
      <c r="AN53" s="579"/>
    </row>
    <row r="54" spans="1:40" ht="13.5" customHeight="1">
      <c r="A54" s="576"/>
      <c r="B54" s="577"/>
      <c r="C54" s="577"/>
      <c r="D54" s="577"/>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8"/>
      <c r="AL54" s="578"/>
      <c r="AM54" s="578"/>
      <c r="AN54" s="579"/>
    </row>
    <row r="55" spans="1:40" ht="13.5" customHeight="1">
      <c r="A55" s="576"/>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8"/>
      <c r="AL55" s="578"/>
      <c r="AM55" s="578"/>
      <c r="AN55" s="579"/>
    </row>
    <row r="56" spans="1:40" ht="13.5" customHeight="1">
      <c r="A56" s="576"/>
      <c r="B56" s="577"/>
      <c r="C56" s="577"/>
      <c r="D56" s="577"/>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9"/>
    </row>
    <row r="57" spans="1:40" ht="13.5" customHeight="1">
      <c r="A57" s="576"/>
      <c r="B57" s="577"/>
      <c r="C57" s="577"/>
      <c r="D57" s="577"/>
      <c r="E57" s="582"/>
      <c r="F57" s="582"/>
      <c r="G57" s="582"/>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8"/>
      <c r="AL57" s="578"/>
      <c r="AM57" s="578"/>
      <c r="AN57" s="579"/>
    </row>
    <row r="58" spans="1:40" ht="13.5" customHeight="1">
      <c r="A58" s="576"/>
      <c r="B58" s="577"/>
      <c r="C58" s="577"/>
      <c r="D58" s="577"/>
      <c r="E58" s="577"/>
      <c r="F58" s="577"/>
      <c r="G58" s="582"/>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8"/>
      <c r="AL58" s="578"/>
      <c r="AM58" s="578"/>
      <c r="AN58" s="579"/>
    </row>
    <row r="59" spans="1:40" ht="13.5" customHeight="1">
      <c r="A59" s="576"/>
      <c r="B59" s="577"/>
      <c r="C59" s="577"/>
      <c r="D59" s="577"/>
      <c r="E59" s="577"/>
      <c r="F59" s="577"/>
      <c r="G59" s="582"/>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8"/>
      <c r="AL59" s="578"/>
      <c r="AM59" s="578"/>
      <c r="AN59" s="579"/>
    </row>
    <row r="60" spans="1:40" ht="13.5" customHeight="1">
      <c r="A60" s="576"/>
      <c r="B60" s="577"/>
      <c r="C60" s="577"/>
      <c r="D60" s="577"/>
      <c r="E60" s="577"/>
      <c r="F60" s="577"/>
      <c r="G60" s="582"/>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8"/>
      <c r="AL60" s="578"/>
      <c r="AM60" s="578"/>
      <c r="AN60" s="579"/>
    </row>
    <row r="61" spans="1:40" ht="13.5" customHeight="1" thickBot="1">
      <c r="A61" s="583"/>
      <c r="B61" s="584"/>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4"/>
      <c r="AL61" s="584"/>
      <c r="AM61" s="584"/>
      <c r="AN61" s="585"/>
    </row>
    <row r="62" spans="1:40" ht="13.5" customHeight="1">
      <c r="A62" s="586"/>
      <c r="AN62" s="586"/>
    </row>
    <row r="63" spans="1:41" ht="13.5" customHeight="1">
      <c r="A63" s="587"/>
      <c r="B63" s="588"/>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L63" s="588"/>
      <c r="AM63" s="588"/>
      <c r="AN63" s="588"/>
      <c r="AO63" s="588"/>
    </row>
    <row r="64" ht="13.5" customHeight="1">
      <c r="AN64" s="588"/>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password="9350" sheet="1" objects="1" scenarios="1" formatCells="0" selectLockedCells="1"/>
  <mergeCells count="7">
    <mergeCell ref="J38:K38"/>
    <mergeCell ref="Q5:V7"/>
    <mergeCell ref="AF5:AL7"/>
    <mergeCell ref="A1:AM1"/>
    <mergeCell ref="A3:AM3"/>
    <mergeCell ref="A4:AM4"/>
    <mergeCell ref="E25:F25"/>
  </mergeCells>
  <printOptions/>
  <pageMargins left="0.7874015748031497" right="0.3937007874015748" top="0.55" bottom="0.1968503937007874" header="0.4" footer="0.34"/>
  <pageSetup horizontalDpi="300" verticalDpi="300" orientation="portrait" paperSize="9" r:id="rId2"/>
  <headerFooter alignWithMargins="0">
    <oddHeader>&amp;L&amp;"ＭＳ Ｐ明朝,標準"&amp;8H24-070</oddHeader>
  </headerFooter>
  <drawing r:id="rId1"/>
</worksheet>
</file>

<file path=xl/worksheets/sheet10.xml><?xml version="1.0" encoding="utf-8"?>
<worksheet xmlns="http://schemas.openxmlformats.org/spreadsheetml/2006/main" xmlns:r="http://schemas.openxmlformats.org/officeDocument/2006/relationships">
  <dimension ref="A1:AX65"/>
  <sheetViews>
    <sheetView showGridLines="0" view="pageBreakPreview" zoomScaleSheetLayoutView="100" workbookViewId="0" topLeftCell="A1">
      <selection activeCell="G11" sqref="G11:G13"/>
    </sheetView>
  </sheetViews>
  <sheetFormatPr defaultColWidth="9.00390625" defaultRowHeight="13.5"/>
  <cols>
    <col min="1" max="1" width="1.625" style="0" customWidth="1"/>
    <col min="2" max="2" width="1.75390625" style="0" customWidth="1"/>
    <col min="3" max="12" width="2.25390625" style="0" customWidth="1"/>
    <col min="13" max="13" width="1.625" style="0" customWidth="1"/>
    <col min="14" max="29" width="2.25390625" style="0" customWidth="1"/>
    <col min="30" max="30" width="1.625" style="0" customWidth="1"/>
    <col min="31" max="37" width="2.25390625" style="0" customWidth="1"/>
    <col min="38" max="38" width="3.00390625" style="0" customWidth="1"/>
    <col min="39" max="39" width="4.75390625" style="0" customWidth="1"/>
    <col min="40" max="40" width="3.00390625" style="0" customWidth="1"/>
    <col min="41" max="46" width="2.25390625" style="0" customWidth="1"/>
  </cols>
  <sheetData>
    <row r="1" spans="1:44" ht="15.75" customHeight="1">
      <c r="A1" s="1875" t="s">
        <v>100</v>
      </c>
      <c r="B1" s="1875"/>
      <c r="C1" s="1875"/>
      <c r="D1" s="1875"/>
      <c r="E1" s="1875"/>
      <c r="F1" s="1875"/>
      <c r="G1" s="1875"/>
      <c r="H1" s="1875"/>
      <c r="I1" s="1875"/>
      <c r="J1" s="1875"/>
      <c r="K1" s="1875"/>
      <c r="L1" s="1875"/>
      <c r="M1" s="1875"/>
      <c r="N1" s="1875"/>
      <c r="O1" s="1875"/>
      <c r="P1" s="1875"/>
      <c r="Q1" s="1875"/>
      <c r="R1" s="1875"/>
      <c r="S1" s="1875"/>
      <c r="T1" s="1875"/>
      <c r="U1" s="1875"/>
      <c r="V1" s="1875"/>
      <c r="W1" s="1875"/>
      <c r="X1" s="1875"/>
      <c r="Y1" s="1875"/>
      <c r="Z1" s="1875"/>
      <c r="AA1" s="1875"/>
      <c r="AB1" s="1875"/>
      <c r="AC1" s="1875"/>
      <c r="AD1" s="1875"/>
      <c r="AE1" s="1875"/>
      <c r="AF1" s="1875"/>
      <c r="AG1" s="1875"/>
      <c r="AH1" s="1875"/>
      <c r="AI1" s="1875"/>
      <c r="AJ1" s="1875"/>
      <c r="AK1" s="1875"/>
      <c r="AL1" s="1875"/>
      <c r="AM1" s="365"/>
      <c r="AN1" s="365"/>
      <c r="AO1" s="365"/>
      <c r="AP1" s="365"/>
      <c r="AQ1" s="12"/>
      <c r="AR1" s="12"/>
    </row>
    <row r="2" spans="1:44" ht="13.5" customHeight="1">
      <c r="A2" s="235"/>
      <c r="B2" s="235"/>
      <c r="C2" s="236"/>
      <c r="D2" s="237"/>
      <c r="E2" s="238"/>
      <c r="F2" s="238"/>
      <c r="G2" s="238"/>
      <c r="H2" s="238"/>
      <c r="I2" s="238"/>
      <c r="J2" s="238"/>
      <c r="K2" s="238"/>
      <c r="L2" s="238"/>
      <c r="M2" s="238"/>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14"/>
      <c r="AO2" s="14"/>
      <c r="AP2" s="14"/>
      <c r="AQ2" s="12"/>
      <c r="AR2" s="12"/>
    </row>
    <row r="3" spans="1:44" ht="13.5" customHeight="1">
      <c r="A3" s="1613" t="s">
        <v>714</v>
      </c>
      <c r="B3" s="1613"/>
      <c r="C3" s="1613"/>
      <c r="D3" s="1613"/>
      <c r="E3" s="1613"/>
      <c r="F3" s="1613"/>
      <c r="G3" s="1613"/>
      <c r="H3" s="1613"/>
      <c r="I3" s="1613"/>
      <c r="J3" s="1613"/>
      <c r="K3" s="1613"/>
      <c r="L3" s="1613"/>
      <c r="M3" s="1613"/>
      <c r="N3" s="1613"/>
      <c r="O3" s="1613"/>
      <c r="P3" s="1613"/>
      <c r="Q3" s="1613"/>
      <c r="R3" s="1613"/>
      <c r="S3" s="1613"/>
      <c r="T3" s="1613"/>
      <c r="U3" s="1613"/>
      <c r="V3" s="1613"/>
      <c r="W3" s="1613"/>
      <c r="X3" s="1613"/>
      <c r="Y3" s="1613"/>
      <c r="Z3" s="1613"/>
      <c r="AA3" s="1613"/>
      <c r="AB3" s="1613"/>
      <c r="AC3" s="1613"/>
      <c r="AD3" s="1613"/>
      <c r="AE3" s="1613"/>
      <c r="AF3" s="1613"/>
      <c r="AG3" s="1613"/>
      <c r="AH3" s="1613"/>
      <c r="AI3" s="1613"/>
      <c r="AJ3" s="1613"/>
      <c r="AK3" s="1613"/>
      <c r="AL3" s="1613"/>
      <c r="AM3" s="1613"/>
      <c r="AN3" s="14"/>
      <c r="AO3" s="14"/>
      <c r="AP3" s="14"/>
      <c r="AQ3" s="12"/>
      <c r="AR3" s="12"/>
    </row>
    <row r="4" spans="1:44" ht="15.75" customHeight="1" thickBot="1">
      <c r="A4" s="1874" t="s">
        <v>84</v>
      </c>
      <c r="B4" s="1874"/>
      <c r="C4" s="1874"/>
      <c r="D4" s="1874"/>
      <c r="E4" s="1874"/>
      <c r="F4" s="1874"/>
      <c r="G4" s="1874"/>
      <c r="H4" s="1874"/>
      <c r="I4" s="1874"/>
      <c r="J4" s="1874"/>
      <c r="K4" s="1874"/>
      <c r="L4" s="1874"/>
      <c r="M4" s="1874"/>
      <c r="N4" s="1874"/>
      <c r="O4" s="1874"/>
      <c r="P4" s="1874"/>
      <c r="Q4" s="1874"/>
      <c r="R4" s="1874"/>
      <c r="S4" s="1874"/>
      <c r="T4" s="1874"/>
      <c r="U4" s="1874"/>
      <c r="V4" s="1874"/>
      <c r="W4" s="1874"/>
      <c r="X4" s="1874"/>
      <c r="Y4" s="1874"/>
      <c r="Z4" s="1874"/>
      <c r="AA4" s="1874"/>
      <c r="AB4" s="1874"/>
      <c r="AC4" s="1874"/>
      <c r="AD4" s="1874"/>
      <c r="AE4" s="1874"/>
      <c r="AF4" s="1874"/>
      <c r="AG4" s="1874"/>
      <c r="AH4" s="1874"/>
      <c r="AI4" s="1874"/>
      <c r="AJ4" s="1874"/>
      <c r="AK4" s="1874"/>
      <c r="AL4" s="1874"/>
      <c r="AM4" s="1874"/>
      <c r="AN4" s="1874"/>
      <c r="AO4" s="261"/>
      <c r="AP4" s="261"/>
      <c r="AQ4" s="14"/>
      <c r="AR4" s="14"/>
    </row>
    <row r="5" spans="1:44" ht="13.5" customHeight="1">
      <c r="A5" s="239"/>
      <c r="B5" s="225"/>
      <c r="C5" s="1969" t="s">
        <v>634</v>
      </c>
      <c r="D5" s="1970"/>
      <c r="E5" s="1970"/>
      <c r="F5" s="1970"/>
      <c r="G5" s="1970"/>
      <c r="H5" s="1970"/>
      <c r="I5" s="1970"/>
      <c r="J5" s="1970"/>
      <c r="K5" s="1970"/>
      <c r="L5" s="1970"/>
      <c r="M5" s="1970"/>
      <c r="N5" s="1970"/>
      <c r="O5" s="1970"/>
      <c r="P5" s="1970"/>
      <c r="Q5" s="1970"/>
      <c r="R5" s="1970"/>
      <c r="S5" s="1970"/>
      <c r="T5" s="1970"/>
      <c r="U5" s="1970"/>
      <c r="V5" s="1970"/>
      <c r="W5" s="1971"/>
      <c r="X5" s="1969" t="s">
        <v>635</v>
      </c>
      <c r="Y5" s="1970"/>
      <c r="Z5" s="1970"/>
      <c r="AA5" s="1970"/>
      <c r="AB5" s="1970"/>
      <c r="AC5" s="1970"/>
      <c r="AD5" s="1970"/>
      <c r="AE5" s="1970"/>
      <c r="AF5" s="1970"/>
      <c r="AG5" s="1970"/>
      <c r="AH5" s="1970"/>
      <c r="AI5" s="1970"/>
      <c r="AJ5" s="1970"/>
      <c r="AK5" s="1970"/>
      <c r="AL5" s="1970"/>
      <c r="AM5" s="1970"/>
      <c r="AN5" s="1972"/>
      <c r="AO5" s="47"/>
      <c r="AP5" s="47"/>
      <c r="AQ5" s="14"/>
      <c r="AR5" s="14"/>
    </row>
    <row r="6" spans="1:44" ht="13.5" customHeight="1">
      <c r="A6" s="20"/>
      <c r="B6" s="36"/>
      <c r="C6" s="29"/>
      <c r="D6" s="30"/>
      <c r="E6" s="14" t="s">
        <v>301</v>
      </c>
      <c r="F6" s="330"/>
      <c r="G6" s="14"/>
      <c r="H6" s="14"/>
      <c r="I6" s="14"/>
      <c r="J6" s="14"/>
      <c r="K6" s="12"/>
      <c r="L6" s="12"/>
      <c r="M6" s="12"/>
      <c r="N6" s="12"/>
      <c r="O6" s="12"/>
      <c r="P6" s="12"/>
      <c r="Q6" s="12"/>
      <c r="R6" s="14"/>
      <c r="S6" s="14"/>
      <c r="T6" s="14"/>
      <c r="U6" s="14"/>
      <c r="V6" s="14"/>
      <c r="W6" s="36"/>
      <c r="X6" s="14"/>
      <c r="Y6" s="14"/>
      <c r="Z6" s="14" t="s">
        <v>301</v>
      </c>
      <c r="AA6" s="330"/>
      <c r="AB6" s="14"/>
      <c r="AC6" s="14"/>
      <c r="AD6" s="14"/>
      <c r="AE6" s="14"/>
      <c r="AF6" s="12"/>
      <c r="AG6" s="12"/>
      <c r="AH6" s="14"/>
      <c r="AI6" s="14"/>
      <c r="AJ6" s="14"/>
      <c r="AK6" s="14"/>
      <c r="AL6" s="14"/>
      <c r="AM6" s="14"/>
      <c r="AN6" s="19"/>
      <c r="AO6" s="47"/>
      <c r="AP6" s="47"/>
      <c r="AQ6" s="14"/>
      <c r="AR6" s="14"/>
    </row>
    <row r="7" spans="1:44" ht="13.5" customHeight="1">
      <c r="A7" s="20"/>
      <c r="B7" s="36"/>
      <c r="C7" s="14"/>
      <c r="D7" s="14"/>
      <c r="E7" s="14"/>
      <c r="F7" s="330"/>
      <c r="G7" s="14"/>
      <c r="H7" s="14"/>
      <c r="I7" s="14"/>
      <c r="J7" s="14"/>
      <c r="K7" s="12"/>
      <c r="L7" s="12"/>
      <c r="M7" s="12"/>
      <c r="N7" s="12"/>
      <c r="O7" s="12"/>
      <c r="P7" s="12"/>
      <c r="Q7" s="12"/>
      <c r="R7" s="14"/>
      <c r="S7" s="14"/>
      <c r="T7" s="14"/>
      <c r="U7" s="14"/>
      <c r="V7" s="14"/>
      <c r="W7" s="14"/>
      <c r="X7" s="35"/>
      <c r="Y7" s="14"/>
      <c r="Z7" s="14"/>
      <c r="AA7" s="330"/>
      <c r="AB7" s="14"/>
      <c r="AC7" s="14"/>
      <c r="AD7" s="14"/>
      <c r="AE7" s="14"/>
      <c r="AF7" s="12"/>
      <c r="AG7" s="12"/>
      <c r="AH7" s="14"/>
      <c r="AI7" s="14"/>
      <c r="AJ7" s="14"/>
      <c r="AK7" s="14"/>
      <c r="AL7" s="14"/>
      <c r="AM7" s="14"/>
      <c r="AN7" s="19"/>
      <c r="AO7" s="47"/>
      <c r="AP7" s="47"/>
      <c r="AQ7" s="14"/>
      <c r="AR7" s="14"/>
    </row>
    <row r="8" spans="1:44" ht="13.5" customHeight="1">
      <c r="A8" s="20"/>
      <c r="B8" s="36"/>
      <c r="C8" s="12"/>
      <c r="D8" s="14"/>
      <c r="E8" s="12"/>
      <c r="F8" s="12"/>
      <c r="G8" s="12"/>
      <c r="H8" s="12"/>
      <c r="I8" s="12"/>
      <c r="J8" s="12"/>
      <c r="K8" s="12"/>
      <c r="L8" s="12"/>
      <c r="M8" s="12"/>
      <c r="N8" s="12"/>
      <c r="O8" s="12"/>
      <c r="P8" s="12"/>
      <c r="Q8" s="12"/>
      <c r="R8" s="12"/>
      <c r="S8" s="12"/>
      <c r="T8" s="12"/>
      <c r="U8" s="12"/>
      <c r="V8" s="12"/>
      <c r="W8" s="12"/>
      <c r="X8" s="35"/>
      <c r="Y8" s="14"/>
      <c r="Z8" s="14"/>
      <c r="AA8" s="14"/>
      <c r="AB8" s="14"/>
      <c r="AC8" s="24"/>
      <c r="AD8" s="24"/>
      <c r="AE8" s="24"/>
      <c r="AF8" s="24"/>
      <c r="AG8" s="24"/>
      <c r="AH8" s="24"/>
      <c r="AI8" s="24"/>
      <c r="AJ8" s="14"/>
      <c r="AK8" s="14"/>
      <c r="AL8" s="14"/>
      <c r="AM8" s="14"/>
      <c r="AN8" s="19"/>
      <c r="AO8" s="47"/>
      <c r="AP8" s="47"/>
      <c r="AQ8" s="14"/>
      <c r="AR8" s="14"/>
    </row>
    <row r="9" spans="1:44" ht="13.5" customHeight="1">
      <c r="A9" s="20"/>
      <c r="B9" s="36"/>
      <c r="C9" s="331"/>
      <c r="D9" s="330"/>
      <c r="E9" s="24"/>
      <c r="F9" s="24"/>
      <c r="G9" s="332"/>
      <c r="H9" s="24"/>
      <c r="I9" s="64"/>
      <c r="J9" s="333"/>
      <c r="K9" s="334"/>
      <c r="L9" s="334"/>
      <c r="M9" s="93"/>
      <c r="N9" s="93"/>
      <c r="O9" s="93"/>
      <c r="P9" s="93"/>
      <c r="Q9" s="12"/>
      <c r="R9" s="14"/>
      <c r="S9" s="14"/>
      <c r="T9" s="14"/>
      <c r="U9" s="14"/>
      <c r="V9" s="14"/>
      <c r="W9" s="36"/>
      <c r="X9" s="14"/>
      <c r="Y9" s="14"/>
      <c r="Z9" s="405"/>
      <c r="AA9" s="14"/>
      <c r="AB9" s="36"/>
      <c r="AC9" s="333"/>
      <c r="AD9" s="334"/>
      <c r="AE9" s="334"/>
      <c r="AF9" s="136"/>
      <c r="AG9" s="136"/>
      <c r="AH9" s="136"/>
      <c r="AI9" s="136"/>
      <c r="AJ9" s="14"/>
      <c r="AK9" s="152"/>
      <c r="AL9" s="14"/>
      <c r="AM9" s="14"/>
      <c r="AN9" s="19"/>
      <c r="AO9" s="47"/>
      <c r="AP9" s="47"/>
      <c r="AQ9" s="14"/>
      <c r="AR9" s="14"/>
    </row>
    <row r="10" spans="1:44" ht="13.5" customHeight="1">
      <c r="A10" s="20"/>
      <c r="B10" s="36"/>
      <c r="C10" s="331"/>
      <c r="D10" s="335"/>
      <c r="E10" s="30"/>
      <c r="F10" s="14"/>
      <c r="G10" s="336"/>
      <c r="H10" s="38"/>
      <c r="I10" s="101"/>
      <c r="J10" s="337"/>
      <c r="K10" s="338"/>
      <c r="L10" s="339"/>
      <c r="M10" s="258"/>
      <c r="N10" s="100"/>
      <c r="O10" s="96"/>
      <c r="P10" s="96"/>
      <c r="Q10" s="340"/>
      <c r="R10" s="24" t="s">
        <v>418</v>
      </c>
      <c r="S10" s="24"/>
      <c r="T10" s="14"/>
      <c r="U10" s="14"/>
      <c r="V10" s="14"/>
      <c r="W10" s="36"/>
      <c r="X10" s="14"/>
      <c r="Y10" s="14"/>
      <c r="Z10" s="405"/>
      <c r="AA10" s="14"/>
      <c r="AB10" s="36"/>
      <c r="AC10" s="120"/>
      <c r="AD10" s="120"/>
      <c r="AE10" s="108"/>
      <c r="AF10" s="258"/>
      <c r="AG10" s="100"/>
      <c r="AH10" s="100"/>
      <c r="AI10" s="100"/>
      <c r="AJ10" s="14"/>
      <c r="AK10" s="152"/>
      <c r="AL10" s="14"/>
      <c r="AM10" s="14"/>
      <c r="AN10" s="19"/>
      <c r="AO10" s="47"/>
      <c r="AP10" s="47"/>
      <c r="AQ10" s="14"/>
      <c r="AR10" s="14"/>
    </row>
    <row r="11" spans="1:44" ht="13.5" customHeight="1">
      <c r="A11" s="20"/>
      <c r="B11" s="36"/>
      <c r="C11" s="331"/>
      <c r="D11" s="335"/>
      <c r="E11" s="14"/>
      <c r="F11" s="14"/>
      <c r="G11" s="2025"/>
      <c r="H11" s="35"/>
      <c r="I11" s="36"/>
      <c r="J11" s="341"/>
      <c r="K11" s="338"/>
      <c r="L11" s="339"/>
      <c r="M11" s="35"/>
      <c r="N11" s="36"/>
      <c r="O11" s="14"/>
      <c r="P11" s="14"/>
      <c r="Q11" s="14"/>
      <c r="R11" s="1535" t="s">
        <v>546</v>
      </c>
      <c r="S11" s="1535"/>
      <c r="T11" s="1978"/>
      <c r="U11" s="1979"/>
      <c r="V11" s="1979"/>
      <c r="W11" s="1980"/>
      <c r="X11" s="14"/>
      <c r="Y11" s="14"/>
      <c r="Z11" s="405"/>
      <c r="AA11" s="14"/>
      <c r="AB11" s="461"/>
      <c r="AC11" s="120"/>
      <c r="AD11" s="120"/>
      <c r="AE11" s="108"/>
      <c r="AF11" s="459"/>
      <c r="AG11" s="14"/>
      <c r="AH11" s="14"/>
      <c r="AI11" s="14"/>
      <c r="AJ11" s="14"/>
      <c r="AK11" s="152"/>
      <c r="AL11" s="14"/>
      <c r="AM11" s="14"/>
      <c r="AN11" s="19"/>
      <c r="AO11" s="47"/>
      <c r="AP11" s="47"/>
      <c r="AQ11" s="14"/>
      <c r="AR11" s="14"/>
    </row>
    <row r="12" spans="1:44" ht="13.5" customHeight="1">
      <c r="A12" s="20"/>
      <c r="B12" s="36"/>
      <c r="C12" s="331"/>
      <c r="E12" s="14"/>
      <c r="F12" s="14"/>
      <c r="G12" s="2026"/>
      <c r="H12" s="35"/>
      <c r="I12" s="36"/>
      <c r="J12" s="338"/>
      <c r="K12" s="342"/>
      <c r="L12" s="338"/>
      <c r="M12" s="35"/>
      <c r="N12" s="14"/>
      <c r="O12" s="12"/>
      <c r="Q12" s="12"/>
      <c r="R12" s="1585" t="s">
        <v>304</v>
      </c>
      <c r="S12" s="1981"/>
      <c r="T12" s="1979"/>
      <c r="U12" s="1979"/>
      <c r="V12" s="1979"/>
      <c r="W12" s="1980"/>
      <c r="X12" s="14"/>
      <c r="Y12" s="14"/>
      <c r="AA12" s="14"/>
      <c r="AB12" s="462"/>
      <c r="AC12" s="120"/>
      <c r="AD12" s="120"/>
      <c r="AE12" s="108"/>
      <c r="AF12" s="460"/>
      <c r="AG12" s="14"/>
      <c r="AH12" s="14"/>
      <c r="AI12" s="14"/>
      <c r="AJ12" s="14"/>
      <c r="AK12" s="152"/>
      <c r="AL12" s="152"/>
      <c r="AM12" s="138"/>
      <c r="AN12" s="468"/>
      <c r="AO12" s="47"/>
      <c r="AP12" s="47"/>
      <c r="AQ12" s="14"/>
      <c r="AR12" s="14"/>
    </row>
    <row r="13" spans="1:44" ht="15" customHeight="1">
      <c r="A13" s="20"/>
      <c r="B13" s="36"/>
      <c r="C13" s="331"/>
      <c r="D13" s="2028">
        <f>('床・横'!AG30+'床・横'!AA27)</f>
        <v>0.75</v>
      </c>
      <c r="E13" s="14"/>
      <c r="F13" s="14"/>
      <c r="G13" s="2027"/>
      <c r="H13" s="35"/>
      <c r="I13" s="36"/>
      <c r="J13" s="120"/>
      <c r="K13" s="120"/>
      <c r="L13" s="343"/>
      <c r="M13" s="85"/>
      <c r="N13" s="24"/>
      <c r="O13" s="24"/>
      <c r="P13" s="2033">
        <v>0</v>
      </c>
      <c r="Q13" s="259"/>
      <c r="R13" s="162"/>
      <c r="S13" s="14" t="s">
        <v>424</v>
      </c>
      <c r="T13" s="14"/>
      <c r="U13" s="14"/>
      <c r="V13" s="14"/>
      <c r="W13" s="36"/>
      <c r="X13" s="14"/>
      <c r="Y13" s="329"/>
      <c r="Z13" s="2023">
        <f>AH15+AE21</f>
        <v>0</v>
      </c>
      <c r="AA13" s="473"/>
      <c r="AB13" s="463"/>
      <c r="AC13" s="120"/>
      <c r="AD13" s="120"/>
      <c r="AE13" s="108"/>
      <c r="AF13" s="460"/>
      <c r="AG13" s="14" t="s">
        <v>547</v>
      </c>
      <c r="AH13" s="14"/>
      <c r="AI13" s="14"/>
      <c r="AJ13" s="14"/>
      <c r="AK13" s="8"/>
      <c r="AL13" s="467"/>
      <c r="AM13" s="2006"/>
      <c r="AN13" s="2007"/>
      <c r="AO13" s="47"/>
      <c r="AP13" s="47"/>
      <c r="AQ13" s="14"/>
      <c r="AR13" s="14"/>
    </row>
    <row r="14" spans="1:44" ht="18.75" customHeight="1" thickBot="1">
      <c r="A14" s="20"/>
      <c r="B14" s="36"/>
      <c r="C14" s="331"/>
      <c r="D14" s="2029"/>
      <c r="E14" s="14"/>
      <c r="F14" s="14"/>
      <c r="G14" s="2015" t="s">
        <v>419</v>
      </c>
      <c r="H14" s="35"/>
      <c r="I14" s="36"/>
      <c r="J14" s="120"/>
      <c r="K14" s="120"/>
      <c r="L14" s="108"/>
      <c r="M14" s="344"/>
      <c r="N14" s="24"/>
      <c r="O14" s="24"/>
      <c r="P14" s="2034"/>
      <c r="Q14" s="259"/>
      <c r="R14" s="162"/>
      <c r="S14" s="14"/>
      <c r="T14" s="14"/>
      <c r="U14" s="14"/>
      <c r="V14" s="14"/>
      <c r="W14" s="36"/>
      <c r="X14" s="14"/>
      <c r="Y14" s="329"/>
      <c r="Z14" s="2024"/>
      <c r="AA14" s="30"/>
      <c r="AB14" s="36"/>
      <c r="AC14" s="240"/>
      <c r="AD14" s="120"/>
      <c r="AE14" s="83"/>
      <c r="AF14" s="345"/>
      <c r="AG14" s="24"/>
      <c r="AH14" s="138"/>
      <c r="AI14" s="14"/>
      <c r="AJ14" s="14"/>
      <c r="AK14" s="1585" t="s">
        <v>357</v>
      </c>
      <c r="AL14" s="1981"/>
      <c r="AM14" s="1978"/>
      <c r="AN14" s="2008"/>
      <c r="AO14" s="47"/>
      <c r="AP14" s="47"/>
      <c r="AQ14" s="14"/>
      <c r="AR14" s="14"/>
    </row>
    <row r="15" spans="1:44" ht="13.5" customHeight="1">
      <c r="A15" s="20"/>
      <c r="B15" s="36"/>
      <c r="C15" s="331"/>
      <c r="D15" s="2070" t="s">
        <v>420</v>
      </c>
      <c r="E15" s="14"/>
      <c r="F15" s="14"/>
      <c r="G15" s="2016"/>
      <c r="H15" s="35"/>
      <c r="I15" s="36"/>
      <c r="J15" s="337"/>
      <c r="K15" s="338"/>
      <c r="L15" s="346"/>
      <c r="M15" s="258"/>
      <c r="N15" s="30"/>
      <c r="O15" s="30"/>
      <c r="P15" s="2072" t="s">
        <v>421</v>
      </c>
      <c r="Q15" s="259"/>
      <c r="R15" s="162"/>
      <c r="S15" s="14"/>
      <c r="T15" s="14"/>
      <c r="U15" s="14"/>
      <c r="V15" s="12"/>
      <c r="W15" s="36"/>
      <c r="X15" s="14"/>
      <c r="Y15" s="14"/>
      <c r="Z15" s="2021" t="s">
        <v>549</v>
      </c>
      <c r="AA15" s="35"/>
      <c r="AB15" s="36"/>
      <c r="AC15" s="226"/>
      <c r="AD15" s="241"/>
      <c r="AE15" s="108"/>
      <c r="AF15" s="14"/>
      <c r="AG15" s="14"/>
      <c r="AH15" s="2003"/>
      <c r="AI15" s="14"/>
      <c r="AJ15" s="14"/>
      <c r="AK15" s="1585" t="s">
        <v>304</v>
      </c>
      <c r="AL15" s="1981"/>
      <c r="AM15" s="1978"/>
      <c r="AN15" s="2008"/>
      <c r="AO15" s="47"/>
      <c r="AP15" s="47"/>
      <c r="AQ15" s="14"/>
      <c r="AR15" s="14"/>
    </row>
    <row r="16" spans="1:44" ht="13.5" customHeight="1">
      <c r="A16" s="1957" t="s">
        <v>481</v>
      </c>
      <c r="B16" s="2069"/>
      <c r="C16" s="331"/>
      <c r="D16" s="1948"/>
      <c r="E16" s="14"/>
      <c r="F16" s="14"/>
      <c r="G16" s="2016"/>
      <c r="H16" s="35"/>
      <c r="I16" s="14"/>
      <c r="J16" s="347"/>
      <c r="K16" s="348"/>
      <c r="L16" s="339"/>
      <c r="M16" s="14"/>
      <c r="N16" s="14"/>
      <c r="O16" s="14"/>
      <c r="P16" s="1563"/>
      <c r="Q16" s="14"/>
      <c r="R16" s="40"/>
      <c r="S16" s="14"/>
      <c r="T16" s="14"/>
      <c r="U16" s="14"/>
      <c r="V16" s="12"/>
      <c r="W16" s="36"/>
      <c r="X16" s="14"/>
      <c r="Y16" s="14"/>
      <c r="Z16" s="2022"/>
      <c r="AA16" s="35"/>
      <c r="AB16" s="36"/>
      <c r="AC16" s="242"/>
      <c r="AD16" s="243"/>
      <c r="AE16" s="108"/>
      <c r="AF16" s="14"/>
      <c r="AG16" s="2022" t="s">
        <v>550</v>
      </c>
      <c r="AH16" s="2004"/>
      <c r="AI16" s="14"/>
      <c r="AJ16" s="14"/>
      <c r="AM16" s="14"/>
      <c r="AN16" s="19"/>
      <c r="AO16" s="47"/>
      <c r="AP16" s="47"/>
      <c r="AQ16" s="14"/>
      <c r="AR16" s="14"/>
    </row>
    <row r="17" spans="1:44" ht="13.5" customHeight="1">
      <c r="A17" s="1957"/>
      <c r="B17" s="2069"/>
      <c r="C17" s="331"/>
      <c r="D17" s="1948"/>
      <c r="E17" s="14"/>
      <c r="F17" s="14"/>
      <c r="G17" s="2017"/>
      <c r="H17" s="24"/>
      <c r="I17" s="24"/>
      <c r="J17" s="349"/>
      <c r="K17" s="338"/>
      <c r="L17" s="339"/>
      <c r="M17" s="14"/>
      <c r="N17" s="14"/>
      <c r="O17" s="14"/>
      <c r="P17" s="14"/>
      <c r="Q17" s="1523" t="s">
        <v>422</v>
      </c>
      <c r="R17" s="2035"/>
      <c r="S17" s="2035"/>
      <c r="T17" s="2035"/>
      <c r="U17" s="2035"/>
      <c r="V17" s="138"/>
      <c r="W17" s="469"/>
      <c r="X17" s="14"/>
      <c r="Y17" s="14"/>
      <c r="Z17" s="2022"/>
      <c r="AA17" s="35"/>
      <c r="AB17" s="36"/>
      <c r="AC17" s="226"/>
      <c r="AD17" s="243"/>
      <c r="AE17" s="464"/>
      <c r="AF17" s="14"/>
      <c r="AG17" s="2022"/>
      <c r="AH17" s="2004"/>
      <c r="AI17" s="14"/>
      <c r="AJ17" s="14"/>
      <c r="AK17" s="8"/>
      <c r="AM17" s="14"/>
      <c r="AN17" s="19"/>
      <c r="AO17" s="142"/>
      <c r="AP17" s="47"/>
      <c r="AQ17" s="465"/>
      <c r="AR17" s="14"/>
    </row>
    <row r="18" spans="1:44" ht="13.5" customHeight="1">
      <c r="A18" s="1957"/>
      <c r="B18" s="2069"/>
      <c r="C18" s="331"/>
      <c r="D18" s="2071"/>
      <c r="E18" s="32"/>
      <c r="F18" s="24"/>
      <c r="G18" s="350"/>
      <c r="H18" s="38"/>
      <c r="I18" s="101"/>
      <c r="J18" s="82"/>
      <c r="K18" s="136"/>
      <c r="L18" s="83"/>
      <c r="M18" s="35"/>
      <c r="N18" s="14"/>
      <c r="O18" s="14"/>
      <c r="P18" s="12"/>
      <c r="Q18" s="30"/>
      <c r="R18" s="1535" t="s">
        <v>546</v>
      </c>
      <c r="S18" s="2018"/>
      <c r="T18" s="2019" t="str">
        <f>'設条'!AB43</f>
        <v>1S19.3</v>
      </c>
      <c r="U18" s="2019"/>
      <c r="V18" s="2019"/>
      <c r="W18" s="2020"/>
      <c r="X18" s="35"/>
      <c r="Y18" s="14"/>
      <c r="Z18" s="2022"/>
      <c r="AA18" s="24"/>
      <c r="AB18" s="64"/>
      <c r="AC18" s="244"/>
      <c r="AD18" s="245"/>
      <c r="AE18" s="83"/>
      <c r="AF18" s="14"/>
      <c r="AG18" s="14"/>
      <c r="AH18" s="2005"/>
      <c r="AI18" s="14"/>
      <c r="AJ18" s="14"/>
      <c r="AK18" s="14"/>
      <c r="AL18" s="14"/>
      <c r="AM18" s="14"/>
      <c r="AN18" s="19"/>
      <c r="AO18" s="142"/>
      <c r="AP18" s="47"/>
      <c r="AQ18" s="466"/>
      <c r="AR18" s="14"/>
    </row>
    <row r="19" spans="1:44" ht="13.5" customHeight="1">
      <c r="A19" s="1957"/>
      <c r="B19" s="2069"/>
      <c r="C19" s="331"/>
      <c r="D19" s="330"/>
      <c r="E19" s="14"/>
      <c r="F19" s="14"/>
      <c r="G19" s="332"/>
      <c r="H19" s="14"/>
      <c r="I19" s="30"/>
      <c r="J19" s="12"/>
      <c r="L19" s="30"/>
      <c r="P19" s="12"/>
      <c r="Q19" s="12"/>
      <c r="R19" s="1585" t="s">
        <v>304</v>
      </c>
      <c r="S19" s="1981"/>
      <c r="T19" s="1979"/>
      <c r="U19" s="1979"/>
      <c r="V19" s="1979"/>
      <c r="W19" s="1980"/>
      <c r="X19" s="40"/>
      <c r="Y19" s="14"/>
      <c r="Z19" s="351"/>
      <c r="AA19" s="38"/>
      <c r="AB19" s="38"/>
      <c r="AC19" s="224"/>
      <c r="AD19" s="246"/>
      <c r="AE19" s="38"/>
      <c r="AF19" s="24"/>
      <c r="AG19" s="24"/>
      <c r="AH19" s="14"/>
      <c r="AI19" s="14"/>
      <c r="AJ19" s="14"/>
      <c r="AK19" s="14"/>
      <c r="AL19" s="14"/>
      <c r="AM19" s="14"/>
      <c r="AN19" s="19"/>
      <c r="AO19" s="142"/>
      <c r="AP19" s="47"/>
      <c r="AQ19" s="466"/>
      <c r="AR19" s="14"/>
    </row>
    <row r="20" spans="1:44" ht="13.5" customHeight="1">
      <c r="A20" s="1957"/>
      <c r="B20" s="2069"/>
      <c r="C20" s="331"/>
      <c r="D20" s="330"/>
      <c r="E20" s="14"/>
      <c r="F20" s="14"/>
      <c r="G20" s="332"/>
      <c r="I20" s="14"/>
      <c r="J20" s="14"/>
      <c r="K20" s="14"/>
      <c r="L20" s="14"/>
      <c r="M20" s="14"/>
      <c r="N20" s="14"/>
      <c r="O20" s="14"/>
      <c r="P20" s="14"/>
      <c r="Q20" s="14"/>
      <c r="S20" s="14"/>
      <c r="T20" s="14"/>
      <c r="U20" s="14"/>
      <c r="V20" s="14"/>
      <c r="W20" s="36"/>
      <c r="X20" s="14"/>
      <c r="Y20" s="14"/>
      <c r="Z20" s="351"/>
      <c r="AA20" s="247"/>
      <c r="AB20" s="247"/>
      <c r="AC20" s="247"/>
      <c r="AD20" s="247"/>
      <c r="AE20" s="247"/>
      <c r="AF20" s="247"/>
      <c r="AG20" s="352"/>
      <c r="AH20" s="14"/>
      <c r="AI20" s="14"/>
      <c r="AJ20" s="14"/>
      <c r="AK20" s="14"/>
      <c r="AL20" s="14"/>
      <c r="AM20" s="14"/>
      <c r="AN20" s="19"/>
      <c r="AO20" s="142"/>
      <c r="AP20" s="47"/>
      <c r="AQ20" s="466"/>
      <c r="AR20" s="14"/>
    </row>
    <row r="21" spans="1:44" ht="13.5" customHeight="1">
      <c r="A21" s="1957"/>
      <c r="B21" s="2069"/>
      <c r="C21" s="331"/>
      <c r="D21" s="330"/>
      <c r="E21" s="12"/>
      <c r="F21" s="12"/>
      <c r="G21" s="12"/>
      <c r="H21" s="14" t="s">
        <v>423</v>
      </c>
      <c r="I21" s="14"/>
      <c r="J21" s="2041">
        <f>'床・横'!AC36</f>
        <v>0</v>
      </c>
      <c r="K21" s="2042"/>
      <c r="L21" s="2043"/>
      <c r="M21" s="14"/>
      <c r="N21" s="14"/>
      <c r="O21" s="14"/>
      <c r="P21" s="287"/>
      <c r="Q21" s="442"/>
      <c r="R21" s="442"/>
      <c r="S21" s="442"/>
      <c r="T21" s="442"/>
      <c r="U21" s="287"/>
      <c r="V21" s="442"/>
      <c r="W21" s="441"/>
      <c r="X21" s="14"/>
      <c r="Y21" s="14"/>
      <c r="Z21" s="14"/>
      <c r="AA21" s="14"/>
      <c r="AB21" s="2013" t="s">
        <v>548</v>
      </c>
      <c r="AC21" s="2013"/>
      <c r="AD21" s="2014"/>
      <c r="AE21" s="1996">
        <v>0</v>
      </c>
      <c r="AF21" s="1997"/>
      <c r="AG21" s="1998"/>
      <c r="AH21" s="14"/>
      <c r="AI21" s="14"/>
      <c r="AJ21" s="14"/>
      <c r="AK21" s="14"/>
      <c r="AL21" s="14"/>
      <c r="AM21" s="14"/>
      <c r="AN21" s="19"/>
      <c r="AO21" s="364"/>
      <c r="AP21" s="177"/>
      <c r="AQ21" s="466"/>
      <c r="AR21" s="259"/>
    </row>
    <row r="22" spans="1:44" ht="13.5" customHeight="1">
      <c r="A22" s="1957"/>
      <c r="B22" s="2069"/>
      <c r="C22" s="331"/>
      <c r="D22" s="330"/>
      <c r="E22" s="12"/>
      <c r="F22" s="12"/>
      <c r="G22" s="12"/>
      <c r="H22" s="12"/>
      <c r="I22" s="12"/>
      <c r="J22" s="14"/>
      <c r="K22" s="14"/>
      <c r="L22" s="14"/>
      <c r="M22" s="14"/>
      <c r="N22" s="14"/>
      <c r="O22" s="14"/>
      <c r="P22" s="287"/>
      <c r="Q22" s="442"/>
      <c r="R22" s="442"/>
      <c r="S22" s="442"/>
      <c r="T22" s="442"/>
      <c r="U22" s="287"/>
      <c r="V22" s="442"/>
      <c r="W22" s="441"/>
      <c r="X22" s="14"/>
      <c r="Y22" s="14"/>
      <c r="Z22" s="14"/>
      <c r="AA22" s="14"/>
      <c r="AB22" s="14"/>
      <c r="AC22" s="14"/>
      <c r="AD22" s="14"/>
      <c r="AE22" s="371"/>
      <c r="AF22" s="371"/>
      <c r="AG22" s="371"/>
      <c r="AH22" s="14"/>
      <c r="AI22" s="14"/>
      <c r="AJ22" s="14"/>
      <c r="AK22" s="14"/>
      <c r="AL22" s="14"/>
      <c r="AM22" s="14"/>
      <c r="AN22" s="19"/>
      <c r="AO22" s="364"/>
      <c r="AP22" s="177"/>
      <c r="AQ22" s="14"/>
      <c r="AR22" s="259"/>
    </row>
    <row r="23" spans="1:44" ht="13.5" customHeight="1">
      <c r="A23" s="1957"/>
      <c r="B23" s="2069"/>
      <c r="C23" s="331"/>
      <c r="D23" s="330"/>
      <c r="E23" s="12"/>
      <c r="F23" s="12"/>
      <c r="G23" s="12"/>
      <c r="H23" s="12"/>
      <c r="I23" s="12"/>
      <c r="J23" s="14"/>
      <c r="K23" s="1593" t="s">
        <v>425</v>
      </c>
      <c r="L23" s="1593"/>
      <c r="M23" s="1593"/>
      <c r="N23" s="1593"/>
      <c r="O23" s="22"/>
      <c r="P23" s="28"/>
      <c r="Q23" s="28"/>
      <c r="R23" s="28"/>
      <c r="S23" s="28"/>
      <c r="T23" s="28"/>
      <c r="U23" s="28"/>
      <c r="V23" s="28"/>
      <c r="W23" s="46"/>
      <c r="X23" s="14"/>
      <c r="Y23" s="450"/>
      <c r="Z23" s="450"/>
      <c r="AA23" s="450"/>
      <c r="AB23" s="450"/>
      <c r="AC23" s="14"/>
      <c r="AD23" s="14"/>
      <c r="AE23" s="1593" t="s">
        <v>425</v>
      </c>
      <c r="AF23" s="1593"/>
      <c r="AG23" s="1593"/>
      <c r="AH23" s="1593"/>
      <c r="AI23" s="14"/>
      <c r="AJ23" s="14"/>
      <c r="AK23" s="14"/>
      <c r="AL23" s="14"/>
      <c r="AM23" s="14"/>
      <c r="AN23" s="19"/>
      <c r="AO23" s="364"/>
      <c r="AP23" s="177"/>
      <c r="AQ23" s="14"/>
      <c r="AR23" s="14"/>
    </row>
    <row r="24" spans="1:44" ht="13.5" customHeight="1">
      <c r="A24" s="1957"/>
      <c r="B24" s="2069"/>
      <c r="C24" s="353"/>
      <c r="D24" s="330"/>
      <c r="I24" s="14"/>
      <c r="J24" s="14"/>
      <c r="K24" s="470"/>
      <c r="L24" s="471"/>
      <c r="M24" s="471"/>
      <c r="N24" s="22"/>
      <c r="O24" s="22"/>
      <c r="P24" s="28"/>
      <c r="Q24" s="28"/>
      <c r="R24" s="28"/>
      <c r="S24" s="28"/>
      <c r="T24" s="28"/>
      <c r="U24" s="28"/>
      <c r="V24" s="28"/>
      <c r="W24" s="46"/>
      <c r="X24" s="14"/>
      <c r="Y24" s="14"/>
      <c r="Z24" s="14"/>
      <c r="AA24" s="14"/>
      <c r="AB24" s="14"/>
      <c r="AC24" s="14"/>
      <c r="AD24" s="395"/>
      <c r="AE24" s="475"/>
      <c r="AF24" s="475"/>
      <c r="AG24" s="475"/>
      <c r="AH24" s="475"/>
      <c r="AI24" s="14"/>
      <c r="AJ24" s="14"/>
      <c r="AK24" s="14"/>
      <c r="AL24" s="14"/>
      <c r="AM24" s="14"/>
      <c r="AN24" s="19"/>
      <c r="AO24" s="364"/>
      <c r="AP24" s="177"/>
      <c r="AQ24" s="14"/>
      <c r="AR24" s="14"/>
    </row>
    <row r="25" spans="1:44" ht="13.5" customHeight="1">
      <c r="A25" s="1957"/>
      <c r="B25" s="2069"/>
      <c r="C25" s="353"/>
      <c r="D25" s="40"/>
      <c r="E25" s="14"/>
      <c r="F25" s="14"/>
      <c r="G25" s="14"/>
      <c r="H25" s="14"/>
      <c r="I25" s="14"/>
      <c r="J25" s="404"/>
      <c r="K25" s="2038"/>
      <c r="L25" s="2039"/>
      <c r="M25" s="2040"/>
      <c r="N25" s="472"/>
      <c r="O25" s="137"/>
      <c r="P25" s="14"/>
      <c r="Q25" s="14"/>
      <c r="R25" s="14"/>
      <c r="S25" s="14"/>
      <c r="T25" s="14"/>
      <c r="U25" s="14"/>
      <c r="V25" s="14"/>
      <c r="W25" s="36"/>
      <c r="X25" s="14"/>
      <c r="Y25" s="14"/>
      <c r="AM25" s="14"/>
      <c r="AN25" s="19"/>
      <c r="AO25" s="364"/>
      <c r="AP25" s="177"/>
      <c r="AQ25" s="14"/>
      <c r="AR25" s="14"/>
    </row>
    <row r="26" spans="1:44" ht="13.5" customHeight="1">
      <c r="A26" s="1957"/>
      <c r="B26" s="2069"/>
      <c r="C26" s="353"/>
      <c r="D26" s="335"/>
      <c r="E26" s="14"/>
      <c r="F26" s="36"/>
      <c r="G26" s="1996">
        <v>0</v>
      </c>
      <c r="H26" s="1997"/>
      <c r="I26" s="1998"/>
      <c r="J26" s="354"/>
      <c r="K26" s="1997">
        <v>0</v>
      </c>
      <c r="L26" s="1997"/>
      <c r="M26" s="1998"/>
      <c r="N26" s="354"/>
      <c r="O26" s="1997">
        <v>0</v>
      </c>
      <c r="P26" s="1997"/>
      <c r="Q26" s="1998"/>
      <c r="R26" s="14"/>
      <c r="S26" s="14"/>
      <c r="T26" s="14"/>
      <c r="U26" s="14"/>
      <c r="V26" s="14"/>
      <c r="W26" s="36"/>
      <c r="X26" s="14"/>
      <c r="Y26" s="14"/>
      <c r="Z26" s="36"/>
      <c r="AA26" s="1996">
        <v>0</v>
      </c>
      <c r="AB26" s="1997"/>
      <c r="AC26" s="1998"/>
      <c r="AD26" s="474"/>
      <c r="AE26" s="2012">
        <v>0</v>
      </c>
      <c r="AF26" s="1997"/>
      <c r="AG26" s="1998"/>
      <c r="AH26" s="474"/>
      <c r="AI26" s="2012">
        <v>0</v>
      </c>
      <c r="AJ26" s="1997"/>
      <c r="AK26" s="1998"/>
      <c r="AL26" s="14"/>
      <c r="AM26" s="14"/>
      <c r="AN26" s="19"/>
      <c r="AO26" s="142"/>
      <c r="AP26" s="47"/>
      <c r="AQ26" s="14"/>
      <c r="AR26" s="14"/>
    </row>
    <row r="27" spans="1:44" ht="13.5" customHeight="1">
      <c r="A27" s="1957"/>
      <c r="B27" s="2069"/>
      <c r="C27" s="353"/>
      <c r="D27" s="162"/>
      <c r="E27" s="14"/>
      <c r="F27" s="36"/>
      <c r="G27" s="14"/>
      <c r="H27" s="12"/>
      <c r="I27" s="1999">
        <v>0</v>
      </c>
      <c r="J27" s="12"/>
      <c r="K27" s="12"/>
      <c r="L27" s="12"/>
      <c r="M27" s="12"/>
      <c r="N27" s="36"/>
      <c r="O27" s="14"/>
      <c r="P27" s="14"/>
      <c r="Q27" s="36"/>
      <c r="R27" s="14"/>
      <c r="S27" s="14"/>
      <c r="T27" s="14"/>
      <c r="U27" s="14"/>
      <c r="V27" s="14"/>
      <c r="W27" s="36"/>
      <c r="X27" s="14"/>
      <c r="Y27" s="14"/>
      <c r="Z27" s="36"/>
      <c r="AA27" s="14"/>
      <c r="AB27" s="12"/>
      <c r="AC27" s="2009">
        <v>0</v>
      </c>
      <c r="AD27" s="12"/>
      <c r="AE27" s="12"/>
      <c r="AF27" s="12"/>
      <c r="AG27" s="12"/>
      <c r="AH27" s="36"/>
      <c r="AI27" s="14"/>
      <c r="AJ27" s="14"/>
      <c r="AK27" s="36"/>
      <c r="AL27" s="14"/>
      <c r="AM27" s="14"/>
      <c r="AN27" s="19"/>
      <c r="AO27" s="142"/>
      <c r="AP27" s="47"/>
      <c r="AQ27" s="14"/>
      <c r="AR27" s="14"/>
    </row>
    <row r="28" spans="1:44" ht="13.5" customHeight="1">
      <c r="A28" s="1957"/>
      <c r="B28" s="2069"/>
      <c r="C28" s="331"/>
      <c r="D28" s="40"/>
      <c r="E28" s="12"/>
      <c r="F28" s="36"/>
      <c r="G28" s="12"/>
      <c r="H28" s="2001" t="s">
        <v>426</v>
      </c>
      <c r="I28" s="2000"/>
      <c r="J28" s="12"/>
      <c r="K28" s="12"/>
      <c r="L28" s="12"/>
      <c r="M28" s="12"/>
      <c r="N28" s="12"/>
      <c r="O28" s="12"/>
      <c r="P28" s="12"/>
      <c r="Q28" s="36"/>
      <c r="R28" s="12"/>
      <c r="S28" s="12"/>
      <c r="T28" s="12"/>
      <c r="U28" s="12"/>
      <c r="V28" s="12"/>
      <c r="W28" s="36"/>
      <c r="X28" s="12"/>
      <c r="Y28" s="12"/>
      <c r="Z28" s="36"/>
      <c r="AA28" s="12"/>
      <c r="AB28" s="448" t="s">
        <v>426</v>
      </c>
      <c r="AC28" s="2010"/>
      <c r="AD28" s="12"/>
      <c r="AE28" s="12"/>
      <c r="AF28" s="12"/>
      <c r="AG28" s="12"/>
      <c r="AH28" s="12"/>
      <c r="AI28" s="12"/>
      <c r="AJ28" s="12"/>
      <c r="AK28" s="36"/>
      <c r="AL28" s="12"/>
      <c r="AM28" s="12"/>
      <c r="AN28" s="19"/>
      <c r="AO28" s="364"/>
      <c r="AP28" s="98"/>
      <c r="AQ28" s="40"/>
      <c r="AR28" s="40"/>
    </row>
    <row r="29" spans="1:44" ht="13.5" customHeight="1" thickBot="1">
      <c r="A29" s="1957"/>
      <c r="B29" s="2069"/>
      <c r="C29" s="12"/>
      <c r="D29" s="12"/>
      <c r="E29" s="12"/>
      <c r="F29" s="355"/>
      <c r="G29" s="75"/>
      <c r="H29" s="2002"/>
      <c r="I29" s="2000"/>
      <c r="J29" s="14"/>
      <c r="K29" s="76"/>
      <c r="L29" s="76"/>
      <c r="M29" s="76"/>
      <c r="N29" s="78"/>
      <c r="O29" s="76"/>
      <c r="P29" s="76"/>
      <c r="Q29" s="78"/>
      <c r="R29" s="356"/>
      <c r="S29" s="12"/>
      <c r="T29" s="12"/>
      <c r="U29" s="12"/>
      <c r="V29" s="12"/>
      <c r="W29" s="36"/>
      <c r="X29" s="12"/>
      <c r="Y29" s="12"/>
      <c r="Z29" s="355"/>
      <c r="AA29" s="75"/>
      <c r="AB29" s="449"/>
      <c r="AC29" s="2011"/>
      <c r="AD29" s="14"/>
      <c r="AE29" s="76"/>
      <c r="AF29" s="76"/>
      <c r="AG29" s="76"/>
      <c r="AH29" s="78"/>
      <c r="AI29" s="76"/>
      <c r="AJ29" s="76"/>
      <c r="AK29" s="78"/>
      <c r="AL29" s="356"/>
      <c r="AM29" s="14"/>
      <c r="AN29" s="19"/>
      <c r="AO29" s="364"/>
      <c r="AP29" s="98"/>
      <c r="AQ29" s="22"/>
      <c r="AR29" s="22"/>
    </row>
    <row r="30" spans="1:44" ht="13.5" customHeight="1">
      <c r="A30" s="1957"/>
      <c r="B30" s="2069"/>
      <c r="C30" s="12"/>
      <c r="D30" s="12"/>
      <c r="E30" s="12"/>
      <c r="F30" s="355"/>
      <c r="G30" s="12"/>
      <c r="H30" s="12"/>
      <c r="I30" s="18"/>
      <c r="J30" s="18"/>
      <c r="K30" s="12"/>
      <c r="L30" s="12"/>
      <c r="M30" s="12"/>
      <c r="N30" s="14"/>
      <c r="O30" s="14"/>
      <c r="P30" s="12"/>
      <c r="Q30" s="36"/>
      <c r="R30" s="356"/>
      <c r="S30" s="12"/>
      <c r="T30" s="12"/>
      <c r="U30" s="14"/>
      <c r="V30" s="14"/>
      <c r="W30" s="36"/>
      <c r="X30" s="12"/>
      <c r="Y30" s="12"/>
      <c r="Z30" s="355"/>
      <c r="AA30" s="12"/>
      <c r="AB30" s="12"/>
      <c r="AC30" s="18"/>
      <c r="AD30" s="18"/>
      <c r="AE30" s="12"/>
      <c r="AF30" s="12"/>
      <c r="AG30" s="12"/>
      <c r="AH30" s="14"/>
      <c r="AI30" s="14"/>
      <c r="AJ30" s="12"/>
      <c r="AK30" s="36"/>
      <c r="AL30" s="356"/>
      <c r="AM30" s="14"/>
      <c r="AN30" s="19"/>
      <c r="AO30" s="142"/>
      <c r="AP30" s="362"/>
      <c r="AQ30" s="28"/>
      <c r="AR30" s="28"/>
    </row>
    <row r="31" spans="1:44" ht="13.5" customHeight="1">
      <c r="A31" s="1957"/>
      <c r="B31" s="2069"/>
      <c r="C31" s="12"/>
      <c r="D31" s="12"/>
      <c r="E31" s="12"/>
      <c r="F31" s="47"/>
      <c r="G31" s="12"/>
      <c r="H31" s="12"/>
      <c r="I31" s="14"/>
      <c r="J31" s="1030"/>
      <c r="K31" s="1029"/>
      <c r="L31" s="12" t="s">
        <v>515</v>
      </c>
      <c r="M31" s="8"/>
      <c r="N31" s="8"/>
      <c r="O31" s="8"/>
      <c r="P31" s="8"/>
      <c r="Q31" s="8"/>
      <c r="R31" s="8"/>
      <c r="S31" s="8"/>
      <c r="T31" s="8"/>
      <c r="W31" s="36"/>
      <c r="X31" s="12"/>
      <c r="Y31" s="12"/>
      <c r="Z31" s="47"/>
      <c r="AA31" s="12"/>
      <c r="AB31" s="12"/>
      <c r="AC31" s="14"/>
      <c r="AD31" s="14"/>
      <c r="AE31" s="12"/>
      <c r="AF31" s="12"/>
      <c r="AG31" s="12"/>
      <c r="AH31" s="14"/>
      <c r="AI31" s="14"/>
      <c r="AJ31" s="12"/>
      <c r="AK31" s="14"/>
      <c r="AL31" s="86"/>
      <c r="AM31" s="14"/>
      <c r="AN31" s="19"/>
      <c r="AO31" s="142"/>
      <c r="AP31" s="362"/>
      <c r="AQ31" s="28"/>
      <c r="AR31" s="28"/>
    </row>
    <row r="32" spans="1:44" ht="13.5" customHeight="1">
      <c r="A32" s="1957"/>
      <c r="B32" s="2069"/>
      <c r="C32" s="32"/>
      <c r="D32" s="24"/>
      <c r="E32" s="24"/>
      <c r="F32" s="24"/>
      <c r="G32" s="24"/>
      <c r="H32" s="24"/>
      <c r="I32" s="24"/>
      <c r="J32" s="24"/>
      <c r="K32" s="24"/>
      <c r="L32" s="24"/>
      <c r="M32" s="24"/>
      <c r="N32" s="24"/>
      <c r="O32" s="24"/>
      <c r="P32" s="24"/>
      <c r="Q32" s="24"/>
      <c r="R32" s="24"/>
      <c r="S32" s="24"/>
      <c r="T32" s="24"/>
      <c r="U32" s="24"/>
      <c r="V32" s="24"/>
      <c r="W32" s="64"/>
      <c r="X32" s="12"/>
      <c r="Y32" s="12"/>
      <c r="Z32" s="24"/>
      <c r="AA32" s="12"/>
      <c r="AB32" s="12"/>
      <c r="AC32" s="12"/>
      <c r="AD32" s="12"/>
      <c r="AE32" s="12"/>
      <c r="AF32" s="12"/>
      <c r="AG32" s="24"/>
      <c r="AH32" s="24"/>
      <c r="AI32" s="24"/>
      <c r="AJ32" s="24"/>
      <c r="AK32" s="24"/>
      <c r="AL32" s="24"/>
      <c r="AM32" s="24"/>
      <c r="AN32" s="81"/>
      <c r="AO32" s="142"/>
      <c r="AP32" s="98"/>
      <c r="AQ32" s="28"/>
      <c r="AR32" s="28"/>
    </row>
    <row r="33" spans="1:44" ht="13.5" customHeight="1" thickBot="1">
      <c r="A33" s="1957"/>
      <c r="B33" s="2069"/>
      <c r="C33" s="2030" t="s">
        <v>551</v>
      </c>
      <c r="D33" s="2031"/>
      <c r="E33" s="2031"/>
      <c r="F33" s="2031"/>
      <c r="G33" s="2031"/>
      <c r="H33" s="2031"/>
      <c r="I33" s="2031"/>
      <c r="J33" s="2031"/>
      <c r="K33" s="2031"/>
      <c r="L33" s="2031"/>
      <c r="M33" s="2031"/>
      <c r="N33" s="2031"/>
      <c r="O33" s="2031"/>
      <c r="P33" s="2031"/>
      <c r="Q33" s="2031"/>
      <c r="R33" s="2031"/>
      <c r="S33" s="2032"/>
      <c r="T33" s="2036"/>
      <c r="U33" s="2037"/>
      <c r="V33" s="1988"/>
      <c r="W33" s="1989"/>
      <c r="X33" s="1982" t="s">
        <v>427</v>
      </c>
      <c r="Y33" s="1983"/>
      <c r="Z33" s="1983"/>
      <c r="AA33" s="1983"/>
      <c r="AB33" s="1983"/>
      <c r="AC33" s="1983"/>
      <c r="AD33" s="1983"/>
      <c r="AE33" s="1983"/>
      <c r="AF33" s="1983"/>
      <c r="AG33" s="1984"/>
      <c r="AH33" s="1987"/>
      <c r="AI33" s="1988"/>
      <c r="AJ33" s="1988"/>
      <c r="AK33" s="1989"/>
      <c r="AL33" s="2073" t="s">
        <v>136</v>
      </c>
      <c r="AM33" s="2074"/>
      <c r="AN33" s="2075"/>
      <c r="AO33" s="364"/>
      <c r="AP33" s="98"/>
      <c r="AQ33" s="15"/>
      <c r="AR33" s="234"/>
    </row>
    <row r="34" spans="1:44" ht="13.5" customHeight="1" thickTop="1">
      <c r="A34" s="1957"/>
      <c r="B34" s="2069"/>
      <c r="C34" s="357"/>
      <c r="D34" s="256"/>
      <c r="E34" s="256"/>
      <c r="F34" s="256"/>
      <c r="G34" s="256"/>
      <c r="H34" s="256"/>
      <c r="I34" s="256"/>
      <c r="J34" s="256"/>
      <c r="K34" s="256"/>
      <c r="L34" s="256"/>
      <c r="M34" s="256"/>
      <c r="N34" s="256"/>
      <c r="O34" s="256"/>
      <c r="P34" s="256"/>
      <c r="Q34" s="256"/>
      <c r="R34" s="256"/>
      <c r="S34" s="257"/>
      <c r="T34" s="2076" t="s">
        <v>718</v>
      </c>
      <c r="U34" s="2077"/>
      <c r="V34" s="2077"/>
      <c r="W34" s="2077"/>
      <c r="X34" s="2077"/>
      <c r="Y34" s="2077"/>
      <c r="Z34" s="2077"/>
      <c r="AA34" s="2077"/>
      <c r="AB34" s="2078"/>
      <c r="AC34" s="2076" t="s">
        <v>719</v>
      </c>
      <c r="AD34" s="2077"/>
      <c r="AE34" s="2077"/>
      <c r="AF34" s="2077"/>
      <c r="AG34" s="2077"/>
      <c r="AH34" s="2077"/>
      <c r="AI34" s="2077"/>
      <c r="AJ34" s="2077"/>
      <c r="AK34" s="2078"/>
      <c r="AL34" s="358" t="s">
        <v>141</v>
      </c>
      <c r="AM34" s="359" t="s">
        <v>52</v>
      </c>
      <c r="AN34" s="360" t="s">
        <v>142</v>
      </c>
      <c r="AO34" s="364"/>
      <c r="AP34" s="98"/>
      <c r="AQ34" s="234"/>
      <c r="AR34" s="234"/>
    </row>
    <row r="35" spans="1:44" ht="13.5" customHeight="1">
      <c r="A35" s="1957"/>
      <c r="B35" s="2069"/>
      <c r="C35" s="2061" t="s">
        <v>291</v>
      </c>
      <c r="D35" s="1876"/>
      <c r="E35" s="2052" t="s">
        <v>53</v>
      </c>
      <c r="F35" s="2053"/>
      <c r="G35" s="2053"/>
      <c r="H35" s="2053"/>
      <c r="I35" s="2053"/>
      <c r="J35" s="2054"/>
      <c r="K35" s="1537" t="s">
        <v>483</v>
      </c>
      <c r="L35" s="1508"/>
      <c r="M35" s="1508"/>
      <c r="N35" s="1508"/>
      <c r="O35" s="1508"/>
      <c r="P35" s="1508"/>
      <c r="Q35" s="1508"/>
      <c r="R35" s="1508"/>
      <c r="S35" s="1509"/>
      <c r="T35" s="1526">
        <f>J21*G11</f>
        <v>0</v>
      </c>
      <c r="U35" s="1527"/>
      <c r="V35" s="1527"/>
      <c r="W35" s="1527"/>
      <c r="X35" s="1527"/>
      <c r="Y35" s="1527"/>
      <c r="Z35" s="1527"/>
      <c r="AA35" s="1527"/>
      <c r="AB35" s="1528"/>
      <c r="AC35" s="1526">
        <f>J21*Z13</f>
        <v>0</v>
      </c>
      <c r="AD35" s="1527"/>
      <c r="AE35" s="1527"/>
      <c r="AF35" s="1527"/>
      <c r="AG35" s="1527"/>
      <c r="AH35" s="1527"/>
      <c r="AI35" s="1527"/>
      <c r="AJ35" s="1527"/>
      <c r="AK35" s="1528"/>
      <c r="AL35" s="900"/>
      <c r="AM35" s="971"/>
      <c r="AN35" s="1749" t="s">
        <v>381</v>
      </c>
      <c r="AO35" s="364"/>
      <c r="AP35" s="98"/>
      <c r="AQ35" s="234"/>
      <c r="AR35" s="234"/>
    </row>
    <row r="36" spans="1:44" ht="13.5" customHeight="1">
      <c r="A36" s="1957"/>
      <c r="B36" s="2069"/>
      <c r="C36" s="2062"/>
      <c r="D36" s="2063"/>
      <c r="E36" s="2058"/>
      <c r="F36" s="2059"/>
      <c r="G36" s="2059"/>
      <c r="H36" s="2059"/>
      <c r="I36" s="2059"/>
      <c r="J36" s="2060"/>
      <c r="K36" s="1519" t="s">
        <v>484</v>
      </c>
      <c r="L36" s="1520"/>
      <c r="M36" s="1520"/>
      <c r="N36" s="1520"/>
      <c r="O36" s="1520"/>
      <c r="P36" s="1520"/>
      <c r="Q36" s="1520"/>
      <c r="R36" s="1520"/>
      <c r="S36" s="1525"/>
      <c r="T36" s="1526">
        <f>G11*J21*J21/6</f>
        <v>0</v>
      </c>
      <c r="U36" s="1527"/>
      <c r="V36" s="1527"/>
      <c r="W36" s="1527"/>
      <c r="X36" s="1527"/>
      <c r="Y36" s="1527"/>
      <c r="Z36" s="1527"/>
      <c r="AA36" s="1527"/>
      <c r="AB36" s="1528"/>
      <c r="AC36" s="1526">
        <f>Z13*J21*J21/6</f>
        <v>0</v>
      </c>
      <c r="AD36" s="1527"/>
      <c r="AE36" s="1527"/>
      <c r="AF36" s="1527"/>
      <c r="AG36" s="1527"/>
      <c r="AH36" s="1527"/>
      <c r="AI36" s="1527"/>
      <c r="AJ36" s="1527"/>
      <c r="AK36" s="1528"/>
      <c r="AL36" s="900"/>
      <c r="AM36" s="971"/>
      <c r="AN36" s="1602"/>
      <c r="AO36" s="364"/>
      <c r="AP36" s="98"/>
      <c r="AQ36" s="234"/>
      <c r="AR36" s="234"/>
    </row>
    <row r="37" spans="1:46" ht="13.5" customHeight="1">
      <c r="A37" s="1957"/>
      <c r="B37" s="2069"/>
      <c r="C37" s="2062"/>
      <c r="D37" s="2063"/>
      <c r="E37" s="2052" t="s">
        <v>54</v>
      </c>
      <c r="F37" s="2053"/>
      <c r="G37" s="2053"/>
      <c r="H37" s="2053"/>
      <c r="I37" s="2053"/>
      <c r="J37" s="2054"/>
      <c r="K37" s="1789" t="s">
        <v>576</v>
      </c>
      <c r="L37" s="1790"/>
      <c r="M37" s="1790"/>
      <c r="N37" s="1790"/>
      <c r="O37" s="1790"/>
      <c r="P37" s="1790"/>
      <c r="Q37" s="1790"/>
      <c r="R37" s="1790"/>
      <c r="S37" s="1791"/>
      <c r="T37" s="1526">
        <f>J21*D13</f>
        <v>0</v>
      </c>
      <c r="U37" s="1527"/>
      <c r="V37" s="1527"/>
      <c r="W37" s="1527"/>
      <c r="X37" s="1527"/>
      <c r="Y37" s="1527"/>
      <c r="Z37" s="1527"/>
      <c r="AA37" s="1527"/>
      <c r="AB37" s="1527"/>
      <c r="AC37" s="1527"/>
      <c r="AD37" s="1527"/>
      <c r="AE37" s="1527"/>
      <c r="AF37" s="1527"/>
      <c r="AG37" s="1527"/>
      <c r="AH37" s="1527"/>
      <c r="AI37" s="1527"/>
      <c r="AJ37" s="1527"/>
      <c r="AK37" s="1528"/>
      <c r="AL37" s="1992"/>
      <c r="AM37" s="1318"/>
      <c r="AN37" s="1602"/>
      <c r="AO37" s="364"/>
      <c r="AP37" s="98"/>
      <c r="AQ37" s="234"/>
      <c r="AR37" s="234"/>
      <c r="AT37" s="8"/>
    </row>
    <row r="38" spans="1:44" ht="13.5" customHeight="1">
      <c r="A38" s="1957"/>
      <c r="B38" s="2069"/>
      <c r="C38" s="2062"/>
      <c r="D38" s="2063"/>
      <c r="E38" s="2055"/>
      <c r="F38" s="2056"/>
      <c r="G38" s="2056"/>
      <c r="H38" s="2056"/>
      <c r="I38" s="2056"/>
      <c r="J38" s="2057"/>
      <c r="K38" s="1519" t="s">
        <v>555</v>
      </c>
      <c r="L38" s="1520"/>
      <c r="M38" s="1520"/>
      <c r="N38" s="1520"/>
      <c r="O38" s="1520"/>
      <c r="P38" s="1520"/>
      <c r="Q38" s="1520"/>
      <c r="R38" s="1520"/>
      <c r="S38" s="1525"/>
      <c r="T38" s="1985" t="s">
        <v>182</v>
      </c>
      <c r="U38" s="1986"/>
      <c r="V38" s="2046"/>
      <c r="W38" s="1928"/>
      <c r="X38" s="2049"/>
      <c r="Y38" s="1605" t="s">
        <v>552</v>
      </c>
      <c r="Z38" s="1605"/>
      <c r="AA38" s="1605"/>
      <c r="AB38" s="2050">
        <f>'設条'!AB48</f>
        <v>0</v>
      </c>
      <c r="AC38" s="1605"/>
      <c r="AD38" s="2051"/>
      <c r="AE38" s="1994" t="s">
        <v>553</v>
      </c>
      <c r="AF38" s="1986"/>
      <c r="AG38" s="2046"/>
      <c r="AH38" s="1928"/>
      <c r="AI38" s="1928"/>
      <c r="AJ38" s="1994" t="s">
        <v>554</v>
      </c>
      <c r="AK38" s="1995"/>
      <c r="AL38" s="2044"/>
      <c r="AM38" s="2047"/>
      <c r="AN38" s="1602"/>
      <c r="AO38" s="364"/>
      <c r="AP38" s="98"/>
      <c r="AQ38" s="234"/>
      <c r="AR38" s="234"/>
    </row>
    <row r="39" spans="1:44" ht="13.5" customHeight="1">
      <c r="A39" s="1957"/>
      <c r="B39" s="2069"/>
      <c r="C39" s="2062"/>
      <c r="D39" s="2063"/>
      <c r="E39" s="2058"/>
      <c r="F39" s="2059"/>
      <c r="G39" s="2059"/>
      <c r="H39" s="2059"/>
      <c r="I39" s="2059"/>
      <c r="J39" s="2060"/>
      <c r="K39" s="1541" t="s">
        <v>562</v>
      </c>
      <c r="L39" s="1542"/>
      <c r="M39" s="1542"/>
      <c r="N39" s="1542"/>
      <c r="O39" s="1542"/>
      <c r="P39" s="1542"/>
      <c r="Q39" s="1542"/>
      <c r="R39" s="1542"/>
      <c r="S39" s="1543"/>
      <c r="T39" s="1516" t="e">
        <f>AG38/T37/1000</f>
        <v>#DIV/0!</v>
      </c>
      <c r="U39" s="1517"/>
      <c r="V39" s="1517"/>
      <c r="W39" s="1517"/>
      <c r="X39" s="1517"/>
      <c r="Y39" s="1517"/>
      <c r="Z39" s="1517"/>
      <c r="AA39" s="1517"/>
      <c r="AB39" s="1517"/>
      <c r="AC39" s="1517"/>
      <c r="AD39" s="1517"/>
      <c r="AE39" s="1517"/>
      <c r="AF39" s="1517"/>
      <c r="AG39" s="1517"/>
      <c r="AH39" s="1517"/>
      <c r="AI39" s="1517"/>
      <c r="AJ39" s="1517"/>
      <c r="AK39" s="1518"/>
      <c r="AL39" s="2045"/>
      <c r="AM39" s="2048"/>
      <c r="AN39" s="1602"/>
      <c r="AO39" s="364"/>
      <c r="AP39" s="98"/>
      <c r="AQ39" s="234"/>
      <c r="AR39" s="234"/>
    </row>
    <row r="40" spans="1:49" ht="13.5" customHeight="1">
      <c r="A40" s="1957"/>
      <c r="B40" s="2069"/>
      <c r="C40" s="2062"/>
      <c r="D40" s="2063"/>
      <c r="E40" s="2066" t="s">
        <v>556</v>
      </c>
      <c r="F40" s="2067"/>
      <c r="G40" s="2067"/>
      <c r="H40" s="2067"/>
      <c r="I40" s="2067"/>
      <c r="J40" s="2068"/>
      <c r="K40" s="1519" t="s">
        <v>557</v>
      </c>
      <c r="L40" s="1520"/>
      <c r="M40" s="1520"/>
      <c r="N40" s="1520"/>
      <c r="O40" s="1520"/>
      <c r="P40" s="1520"/>
      <c r="Q40" s="1520"/>
      <c r="R40" s="1520"/>
      <c r="S40" s="1525"/>
      <c r="T40" s="1956">
        <v>16.965</v>
      </c>
      <c r="U40" s="1928"/>
      <c r="V40" s="1928"/>
      <c r="W40" s="1928"/>
      <c r="X40" s="1928"/>
      <c r="Y40" s="1928"/>
      <c r="Z40" s="1928"/>
      <c r="AA40" s="1928"/>
      <c r="AB40" s="1929"/>
      <c r="AC40" s="1956"/>
      <c r="AD40" s="1928"/>
      <c r="AE40" s="1928"/>
      <c r="AF40" s="1928"/>
      <c r="AG40" s="1928"/>
      <c r="AH40" s="1928"/>
      <c r="AI40" s="1928"/>
      <c r="AJ40" s="1928"/>
      <c r="AK40" s="1929"/>
      <c r="AL40" s="900"/>
      <c r="AM40" s="965"/>
      <c r="AN40" s="1602"/>
      <c r="AO40" s="142"/>
      <c r="AP40" s="98"/>
      <c r="AQ40" s="251"/>
      <c r="AR40" s="251"/>
      <c r="AS40" s="251"/>
      <c r="AT40" s="251"/>
      <c r="AU40" s="251"/>
      <c r="AV40" s="251"/>
      <c r="AW40" s="251"/>
    </row>
    <row r="41" spans="1:44" ht="13.5" customHeight="1">
      <c r="A41" s="20"/>
      <c r="B41" s="14"/>
      <c r="C41" s="2062"/>
      <c r="D41" s="2063"/>
      <c r="E41" s="457"/>
      <c r="F41" s="477"/>
      <c r="G41" s="477"/>
      <c r="H41" s="477"/>
      <c r="I41" s="477"/>
      <c r="J41" s="477"/>
      <c r="K41" s="38"/>
      <c r="L41" s="38"/>
      <c r="M41" s="447"/>
      <c r="N41" s="273"/>
      <c r="O41" s="273"/>
      <c r="P41" s="273"/>
      <c r="Q41" s="273"/>
      <c r="R41" s="38"/>
      <c r="S41" s="101"/>
      <c r="T41" s="1519" t="s">
        <v>302</v>
      </c>
      <c r="U41" s="1520"/>
      <c r="V41" s="1520"/>
      <c r="W41" s="1520"/>
      <c r="X41" s="476"/>
      <c r="Y41" s="1520" t="s">
        <v>303</v>
      </c>
      <c r="Z41" s="1520"/>
      <c r="AA41" s="1520"/>
      <c r="AB41" s="1525"/>
      <c r="AC41" s="1519" t="s">
        <v>302</v>
      </c>
      <c r="AD41" s="1520"/>
      <c r="AE41" s="1520"/>
      <c r="AF41" s="1520"/>
      <c r="AG41" s="476"/>
      <c r="AH41" s="1520" t="s">
        <v>303</v>
      </c>
      <c r="AI41" s="1520"/>
      <c r="AJ41" s="1520"/>
      <c r="AK41" s="1525"/>
      <c r="AL41" s="900"/>
      <c r="AM41" s="1318"/>
      <c r="AN41" s="1602"/>
      <c r="AO41" s="142"/>
      <c r="AP41" s="98"/>
      <c r="AQ41" s="234"/>
      <c r="AR41" s="234"/>
    </row>
    <row r="42" spans="1:44" ht="13.5" customHeight="1">
      <c r="A42" s="20"/>
      <c r="B42" s="14"/>
      <c r="C42" s="2062"/>
      <c r="D42" s="2063"/>
      <c r="E42" s="1817" t="s">
        <v>561</v>
      </c>
      <c r="F42" s="1818"/>
      <c r="G42" s="1818"/>
      <c r="H42" s="1818"/>
      <c r="I42" s="1818"/>
      <c r="J42" s="1819"/>
      <c r="K42" s="1812" t="s">
        <v>559</v>
      </c>
      <c r="L42" s="1813"/>
      <c r="M42" s="1813"/>
      <c r="N42" s="1813"/>
      <c r="O42" s="1813"/>
      <c r="P42" s="1813"/>
      <c r="Q42" s="1813"/>
      <c r="R42" s="1813"/>
      <c r="S42" s="1814"/>
      <c r="T42" s="1516" t="e">
        <f>-T40/T36/1000</f>
        <v>#DIV/0!</v>
      </c>
      <c r="U42" s="1517"/>
      <c r="V42" s="1517"/>
      <c r="W42" s="1517"/>
      <c r="X42" s="963"/>
      <c r="Y42" s="1517" t="e">
        <f>T40/T36/1000</f>
        <v>#DIV/0!</v>
      </c>
      <c r="Z42" s="1517"/>
      <c r="AA42" s="1517"/>
      <c r="AB42" s="1518"/>
      <c r="AC42" s="1516" t="e">
        <f>-AC40/AC36/1000</f>
        <v>#DIV/0!</v>
      </c>
      <c r="AD42" s="1517"/>
      <c r="AE42" s="1517"/>
      <c r="AF42" s="1517"/>
      <c r="AG42" s="963"/>
      <c r="AH42" s="1517" t="e">
        <f>AC40/AC36/1000</f>
        <v>#DIV/0!</v>
      </c>
      <c r="AI42" s="1517"/>
      <c r="AJ42" s="1517"/>
      <c r="AK42" s="1518"/>
      <c r="AL42" s="900"/>
      <c r="AM42" s="1203"/>
      <c r="AN42" s="1602"/>
      <c r="AO42" s="142"/>
      <c r="AP42" s="98"/>
      <c r="AQ42" s="28"/>
      <c r="AR42" s="28"/>
    </row>
    <row r="43" spans="1:44" ht="13.5" customHeight="1">
      <c r="A43" s="20"/>
      <c r="B43" s="14"/>
      <c r="C43" s="2062"/>
      <c r="D43" s="2063"/>
      <c r="E43" s="1817"/>
      <c r="F43" s="1818"/>
      <c r="G43" s="1818"/>
      <c r="H43" s="1818"/>
      <c r="I43" s="1818"/>
      <c r="J43" s="1819"/>
      <c r="K43" s="1859" t="s">
        <v>485</v>
      </c>
      <c r="L43" s="1860"/>
      <c r="M43" s="1860"/>
      <c r="N43" s="1860"/>
      <c r="O43" s="1860"/>
      <c r="P43" s="1860"/>
      <c r="Q43" s="1860"/>
      <c r="R43" s="1860"/>
      <c r="S43" s="1861"/>
      <c r="T43" s="1990" t="e">
        <f>T42+T39</f>
        <v>#DIV/0!</v>
      </c>
      <c r="U43" s="1991"/>
      <c r="V43" s="1991"/>
      <c r="W43" s="1517"/>
      <c r="X43" s="963"/>
      <c r="Y43" s="1517" t="e">
        <f>Y42+T39</f>
        <v>#DIV/0!</v>
      </c>
      <c r="Z43" s="1517"/>
      <c r="AA43" s="1517"/>
      <c r="AB43" s="1518"/>
      <c r="AC43" s="1990" t="e">
        <f>AC42+T39</f>
        <v>#DIV/0!</v>
      </c>
      <c r="AD43" s="1991"/>
      <c r="AE43" s="1991"/>
      <c r="AF43" s="1517"/>
      <c r="AG43" s="963"/>
      <c r="AH43" s="1517" t="e">
        <f>AH42+T39</f>
        <v>#DIV/0!</v>
      </c>
      <c r="AI43" s="1517"/>
      <c r="AJ43" s="1517"/>
      <c r="AK43" s="1518"/>
      <c r="AL43" s="1992"/>
      <c r="AM43" s="1318"/>
      <c r="AN43" s="1602"/>
      <c r="AO43" s="142"/>
      <c r="AP43" s="98"/>
      <c r="AQ43" s="28"/>
      <c r="AR43" s="28"/>
    </row>
    <row r="44" spans="1:44" ht="13.5" customHeight="1">
      <c r="A44" s="20"/>
      <c r="B44" s="14"/>
      <c r="C44" s="2062"/>
      <c r="D44" s="2063"/>
      <c r="E44" s="1817"/>
      <c r="F44" s="1818"/>
      <c r="G44" s="1818"/>
      <c r="H44" s="1818"/>
      <c r="I44" s="1818"/>
      <c r="J44" s="1819"/>
      <c r="K44" s="1975" t="s">
        <v>633</v>
      </c>
      <c r="L44" s="1976"/>
      <c r="M44" s="1976"/>
      <c r="N44" s="1976"/>
      <c r="O44" s="1976"/>
      <c r="P44" s="1976"/>
      <c r="Q44" s="1976"/>
      <c r="R44" s="1976"/>
      <c r="S44" s="1977"/>
      <c r="T44" s="1516">
        <v>-2.2</v>
      </c>
      <c r="U44" s="1517"/>
      <c r="V44" s="1517"/>
      <c r="W44" s="1517" t="s">
        <v>558</v>
      </c>
      <c r="X44" s="1517"/>
      <c r="Y44" s="1517"/>
      <c r="Z44" s="1517">
        <f>'設条'!AI31*1.5</f>
        <v>19.5</v>
      </c>
      <c r="AA44" s="1517"/>
      <c r="AB44" s="1518"/>
      <c r="AC44" s="1516">
        <v>-2.2</v>
      </c>
      <c r="AD44" s="1517"/>
      <c r="AE44" s="1517"/>
      <c r="AF44" s="1517" t="s">
        <v>558</v>
      </c>
      <c r="AG44" s="1517"/>
      <c r="AH44" s="1517"/>
      <c r="AI44" s="1517">
        <f>Z44</f>
        <v>19.5</v>
      </c>
      <c r="AJ44" s="1517"/>
      <c r="AK44" s="1518"/>
      <c r="AL44" s="1993"/>
      <c r="AM44" s="1203"/>
      <c r="AN44" s="1603"/>
      <c r="AO44" s="142"/>
      <c r="AP44" s="98"/>
      <c r="AQ44" s="28"/>
      <c r="AR44" s="28"/>
    </row>
    <row r="45" spans="1:44" ht="13.5" customHeight="1">
      <c r="A45" s="20"/>
      <c r="B45" s="14"/>
      <c r="C45" s="2062"/>
      <c r="D45" s="2063"/>
      <c r="E45" s="1975" t="s">
        <v>560</v>
      </c>
      <c r="F45" s="1976"/>
      <c r="G45" s="1976"/>
      <c r="H45" s="1976"/>
      <c r="I45" s="1976"/>
      <c r="J45" s="1976"/>
      <c r="K45" s="1976"/>
      <c r="L45" s="1976"/>
      <c r="M45" s="1976"/>
      <c r="N45" s="1976"/>
      <c r="O45" s="1976"/>
      <c r="P45" s="1976"/>
      <c r="Q45" s="1976"/>
      <c r="R45" s="1976"/>
      <c r="S45" s="1977"/>
      <c r="T45" s="1896"/>
      <c r="U45" s="1897"/>
      <c r="V45" s="1897"/>
      <c r="W45" s="1897"/>
      <c r="X45" s="1897"/>
      <c r="Y45" s="1897"/>
      <c r="Z45" s="1897"/>
      <c r="AA45" s="1897"/>
      <c r="AB45" s="1898"/>
      <c r="AC45" s="1896"/>
      <c r="AD45" s="1897"/>
      <c r="AE45" s="1897"/>
      <c r="AF45" s="1897"/>
      <c r="AG45" s="1897"/>
      <c r="AH45" s="1897"/>
      <c r="AI45" s="1897"/>
      <c r="AJ45" s="1897"/>
      <c r="AK45" s="1898"/>
      <c r="AL45" s="901"/>
      <c r="AM45" s="993"/>
      <c r="AN45" s="904"/>
      <c r="AO45" s="142"/>
      <c r="AP45" s="98"/>
      <c r="AQ45" s="28"/>
      <c r="AR45" s="28"/>
    </row>
    <row r="46" spans="1:44" ht="13.5" customHeight="1">
      <c r="A46" s="20"/>
      <c r="B46" s="14"/>
      <c r="C46" s="2064"/>
      <c r="D46" s="2065"/>
      <c r="E46" s="1975" t="s">
        <v>459</v>
      </c>
      <c r="F46" s="1976"/>
      <c r="G46" s="1976"/>
      <c r="H46" s="1976"/>
      <c r="I46" s="1976"/>
      <c r="J46" s="1976"/>
      <c r="K46" s="1976"/>
      <c r="L46" s="1976"/>
      <c r="M46" s="1976"/>
      <c r="N46" s="1976"/>
      <c r="O46" s="1976"/>
      <c r="P46" s="1976"/>
      <c r="Q46" s="1976"/>
      <c r="R46" s="1976"/>
      <c r="S46" s="1977"/>
      <c r="T46" s="1516" t="s">
        <v>566</v>
      </c>
      <c r="U46" s="1974"/>
      <c r="V46" s="1897"/>
      <c r="W46" s="1897"/>
      <c r="X46" s="478" t="s">
        <v>567</v>
      </c>
      <c r="Y46" s="1897"/>
      <c r="Z46" s="1897"/>
      <c r="AA46" s="1973" t="s">
        <v>361</v>
      </c>
      <c r="AB46" s="1518"/>
      <c r="AC46" s="1516" t="s">
        <v>566</v>
      </c>
      <c r="AD46" s="1974"/>
      <c r="AE46" s="1897"/>
      <c r="AF46" s="1897"/>
      <c r="AG46" s="478" t="s">
        <v>567</v>
      </c>
      <c r="AH46" s="1897"/>
      <c r="AI46" s="1897"/>
      <c r="AJ46" s="1973" t="s">
        <v>361</v>
      </c>
      <c r="AK46" s="1518"/>
      <c r="AL46" s="901"/>
      <c r="AM46" s="993"/>
      <c r="AN46" s="904"/>
      <c r="AO46" s="142"/>
      <c r="AP46" s="98"/>
      <c r="AQ46" s="28"/>
      <c r="AR46" s="28"/>
    </row>
    <row r="47" spans="1:44" ht="13.5" customHeight="1">
      <c r="A47" s="20"/>
      <c r="B47" s="14"/>
      <c r="C47" s="1942" t="s">
        <v>298</v>
      </c>
      <c r="D47" s="1943"/>
      <c r="E47" s="1541" t="s">
        <v>305</v>
      </c>
      <c r="F47" s="1542"/>
      <c r="G47" s="1542"/>
      <c r="H47" s="1542"/>
      <c r="I47" s="1542"/>
      <c r="J47" s="1542"/>
      <c r="K47" s="1542"/>
      <c r="L47" s="1542"/>
      <c r="M47" s="1542"/>
      <c r="N47" s="1542"/>
      <c r="O47" s="1542"/>
      <c r="P47" s="1542"/>
      <c r="Q47" s="1542"/>
      <c r="R47" s="1542"/>
      <c r="S47" s="1543"/>
      <c r="T47" s="1956"/>
      <c r="U47" s="1928"/>
      <c r="V47" s="1928"/>
      <c r="W47" s="1928"/>
      <c r="X47" s="1928"/>
      <c r="Y47" s="1928"/>
      <c r="Z47" s="1928"/>
      <c r="AA47" s="1928"/>
      <c r="AB47" s="1929"/>
      <c r="AC47" s="1956"/>
      <c r="AD47" s="1928"/>
      <c r="AE47" s="1928"/>
      <c r="AF47" s="1928"/>
      <c r="AG47" s="1928"/>
      <c r="AH47" s="1928"/>
      <c r="AI47" s="1928"/>
      <c r="AJ47" s="1928"/>
      <c r="AK47" s="1929"/>
      <c r="AL47" s="900"/>
      <c r="AM47" s="971"/>
      <c r="AN47" s="1749" t="s">
        <v>55</v>
      </c>
      <c r="AO47" s="142"/>
      <c r="AP47" s="98"/>
      <c r="AQ47" s="28"/>
      <c r="AR47" s="28"/>
    </row>
    <row r="48" spans="1:45" ht="13.5" customHeight="1">
      <c r="A48" s="20"/>
      <c r="B48" s="14"/>
      <c r="C48" s="1944"/>
      <c r="D48" s="1945"/>
      <c r="E48" s="1519" t="s">
        <v>56</v>
      </c>
      <c r="F48" s="1520"/>
      <c r="G48" s="1520"/>
      <c r="H48" s="1520"/>
      <c r="I48" s="1520"/>
      <c r="J48" s="1520"/>
      <c r="K48" s="1520"/>
      <c r="L48" s="1520"/>
      <c r="M48" s="1520"/>
      <c r="N48" s="1520"/>
      <c r="O48" s="1520"/>
      <c r="P48" s="1520"/>
      <c r="Q48" s="1520"/>
      <c r="R48" s="1520"/>
      <c r="S48" s="1525"/>
      <c r="T48" s="1956"/>
      <c r="U48" s="1928"/>
      <c r="V48" s="1928"/>
      <c r="W48" s="1928"/>
      <c r="X48" s="1928"/>
      <c r="Y48" s="1928"/>
      <c r="Z48" s="1928"/>
      <c r="AA48" s="1928"/>
      <c r="AB48" s="1929"/>
      <c r="AC48" s="1956"/>
      <c r="AD48" s="1928"/>
      <c r="AE48" s="1928"/>
      <c r="AF48" s="1928"/>
      <c r="AG48" s="1928"/>
      <c r="AH48" s="1928"/>
      <c r="AI48" s="1928"/>
      <c r="AJ48" s="1928"/>
      <c r="AK48" s="1929"/>
      <c r="AL48" s="913"/>
      <c r="AM48" s="971"/>
      <c r="AN48" s="1602"/>
      <c r="AO48" s="364"/>
      <c r="AP48" s="98"/>
      <c r="AQ48" s="22"/>
      <c r="AR48" s="22"/>
      <c r="AS48" s="368"/>
    </row>
    <row r="49" spans="1:45" ht="13.5" customHeight="1">
      <c r="A49" s="20"/>
      <c r="B49" s="8"/>
      <c r="C49" s="1944"/>
      <c r="D49" s="1945"/>
      <c r="E49" s="1537" t="s">
        <v>563</v>
      </c>
      <c r="F49" s="1508"/>
      <c r="G49" s="1508"/>
      <c r="H49" s="1508"/>
      <c r="I49" s="1508"/>
      <c r="J49" s="1508"/>
      <c r="K49" s="1508"/>
      <c r="L49" s="1508"/>
      <c r="M49" s="1508"/>
      <c r="N49" s="1508"/>
      <c r="O49" s="1508"/>
      <c r="P49" s="1508"/>
      <c r="Q49" s="1508"/>
      <c r="R49" s="1508"/>
      <c r="S49" s="1509"/>
      <c r="T49" s="1956"/>
      <c r="U49" s="1928"/>
      <c r="V49" s="1928"/>
      <c r="W49" s="1928"/>
      <c r="X49" s="1928"/>
      <c r="Y49" s="1928"/>
      <c r="Z49" s="1928"/>
      <c r="AA49" s="1928"/>
      <c r="AB49" s="1929"/>
      <c r="AC49" s="1956"/>
      <c r="AD49" s="1928"/>
      <c r="AE49" s="1928"/>
      <c r="AF49" s="1928"/>
      <c r="AG49" s="1928"/>
      <c r="AH49" s="1928"/>
      <c r="AI49" s="1928"/>
      <c r="AJ49" s="1928"/>
      <c r="AK49" s="1929"/>
      <c r="AL49" s="900"/>
      <c r="AM49" s="971"/>
      <c r="AN49" s="1602"/>
      <c r="AO49" s="142"/>
      <c r="AP49" s="362"/>
      <c r="AQ49" s="15"/>
      <c r="AR49" s="234"/>
      <c r="AS49" s="368"/>
    </row>
    <row r="50" spans="1:45" ht="13.5" customHeight="1">
      <c r="A50" s="20"/>
      <c r="B50" s="254"/>
      <c r="C50" s="1944"/>
      <c r="D50" s="1945"/>
      <c r="E50" s="1537" t="s">
        <v>564</v>
      </c>
      <c r="F50" s="1508"/>
      <c r="G50" s="1508"/>
      <c r="H50" s="1508"/>
      <c r="I50" s="1508"/>
      <c r="J50" s="1508"/>
      <c r="K50" s="1508"/>
      <c r="L50" s="1508"/>
      <c r="M50" s="1508"/>
      <c r="N50" s="1508"/>
      <c r="O50" s="1508"/>
      <c r="P50" s="1508"/>
      <c r="Q50" s="1508"/>
      <c r="R50" s="1508"/>
      <c r="S50" s="1509"/>
      <c r="T50" s="1956"/>
      <c r="U50" s="1928"/>
      <c r="V50" s="1928"/>
      <c r="W50" s="1928"/>
      <c r="X50" s="1928"/>
      <c r="Y50" s="1928"/>
      <c r="Z50" s="1928"/>
      <c r="AA50" s="1928"/>
      <c r="AB50" s="1929"/>
      <c r="AC50" s="1956"/>
      <c r="AD50" s="1928"/>
      <c r="AE50" s="1928"/>
      <c r="AF50" s="1928"/>
      <c r="AG50" s="1928"/>
      <c r="AH50" s="1928"/>
      <c r="AI50" s="1928"/>
      <c r="AJ50" s="1928"/>
      <c r="AK50" s="1929"/>
      <c r="AL50" s="900"/>
      <c r="AM50" s="971"/>
      <c r="AN50" s="1602"/>
      <c r="AO50" s="142"/>
      <c r="AP50" s="98"/>
      <c r="AQ50" s="15"/>
      <c r="AR50" s="234"/>
      <c r="AS50" s="368"/>
    </row>
    <row r="51" spans="1:50" ht="13.5" customHeight="1">
      <c r="A51" s="20"/>
      <c r="B51" s="480"/>
      <c r="C51" s="1944"/>
      <c r="D51" s="1945"/>
      <c r="E51" s="1537" t="s">
        <v>565</v>
      </c>
      <c r="F51" s="1508"/>
      <c r="G51" s="1508"/>
      <c r="H51" s="1508"/>
      <c r="I51" s="1508"/>
      <c r="J51" s="1508"/>
      <c r="K51" s="1508"/>
      <c r="L51" s="1508"/>
      <c r="M51" s="1508"/>
      <c r="N51" s="1508"/>
      <c r="O51" s="1508"/>
      <c r="P51" s="1508"/>
      <c r="Q51" s="1508"/>
      <c r="R51" s="1508"/>
      <c r="S51" s="1509"/>
      <c r="T51" s="1956"/>
      <c r="U51" s="1928"/>
      <c r="V51" s="1928"/>
      <c r="W51" s="1928"/>
      <c r="X51" s="1928"/>
      <c r="Y51" s="1928"/>
      <c r="Z51" s="1928"/>
      <c r="AA51" s="1928"/>
      <c r="AB51" s="1929"/>
      <c r="AC51" s="1956"/>
      <c r="AD51" s="1928"/>
      <c r="AE51" s="1928"/>
      <c r="AF51" s="1928"/>
      <c r="AG51" s="1928"/>
      <c r="AH51" s="1928"/>
      <c r="AI51" s="1928"/>
      <c r="AJ51" s="1928"/>
      <c r="AK51" s="1929"/>
      <c r="AL51" s="900"/>
      <c r="AM51" s="971"/>
      <c r="AN51" s="1603"/>
      <c r="AO51" s="142"/>
      <c r="AP51" s="98"/>
      <c r="AQ51" s="15"/>
      <c r="AR51" s="14"/>
      <c r="AS51" s="14"/>
      <c r="AT51" s="14"/>
      <c r="AU51" s="14"/>
      <c r="AV51" s="14"/>
      <c r="AW51" s="14"/>
      <c r="AX51" s="8"/>
    </row>
    <row r="52" spans="1:50" ht="13.5" customHeight="1">
      <c r="A52" s="63"/>
      <c r="B52" s="479"/>
      <c r="C52" s="1946"/>
      <c r="D52" s="1947"/>
      <c r="E52" s="1519" t="s">
        <v>568</v>
      </c>
      <c r="F52" s="1520"/>
      <c r="G52" s="1520"/>
      <c r="H52" s="1520"/>
      <c r="I52" s="1520"/>
      <c r="J52" s="1520"/>
      <c r="K52" s="1520"/>
      <c r="L52" s="1520"/>
      <c r="M52" s="1520"/>
      <c r="N52" s="1520"/>
      <c r="O52" s="1520"/>
      <c r="P52" s="1520"/>
      <c r="Q52" s="1520"/>
      <c r="R52" s="1520"/>
      <c r="S52" s="1525"/>
      <c r="T52" s="1604" t="str">
        <f>IF(AND(T48&gt;T47,T49&gt;T47,T50&gt;T47,T51&gt;T47),"OK","NG")</f>
        <v>NG</v>
      </c>
      <c r="U52" s="1605"/>
      <c r="V52" s="1605"/>
      <c r="W52" s="1605"/>
      <c r="X52" s="1605"/>
      <c r="Y52" s="1605"/>
      <c r="Z52" s="1605"/>
      <c r="AA52" s="1605"/>
      <c r="AB52" s="1606"/>
      <c r="AC52" s="1605" t="str">
        <f>IF(AND(AC48&gt;AC47,AC49&gt;AC47,AC50&gt;AC47,AC51&gt;AC47),"OK","NG")</f>
        <v>NG</v>
      </c>
      <c r="AD52" s="1605"/>
      <c r="AE52" s="1605"/>
      <c r="AF52" s="1605"/>
      <c r="AG52" s="1605"/>
      <c r="AH52" s="1605"/>
      <c r="AI52" s="1605"/>
      <c r="AJ52" s="1605"/>
      <c r="AK52" s="1605"/>
      <c r="AL52" s="900"/>
      <c r="AM52" s="972"/>
      <c r="AN52" s="923"/>
      <c r="AO52" s="142"/>
      <c r="AP52" s="98"/>
      <c r="AQ52" s="15"/>
      <c r="AR52" s="14"/>
      <c r="AS52" s="14"/>
      <c r="AT52" s="14"/>
      <c r="AU52" s="14"/>
      <c r="AV52" s="14"/>
      <c r="AW52" s="14"/>
      <c r="AX52" s="8"/>
    </row>
    <row r="53" spans="1:50" ht="13.5" customHeight="1">
      <c r="A53" s="20"/>
      <c r="B53" s="14"/>
      <c r="C53" s="14"/>
      <c r="D53" s="14"/>
      <c r="E53" s="14"/>
      <c r="F53" s="14"/>
      <c r="G53" s="14"/>
      <c r="H53" s="14"/>
      <c r="I53" s="14"/>
      <c r="J53" s="14"/>
      <c r="K53" s="14"/>
      <c r="L53" s="14"/>
      <c r="M53" s="14"/>
      <c r="N53" s="14"/>
      <c r="O53" s="14"/>
      <c r="P53" s="40"/>
      <c r="Q53" s="14"/>
      <c r="R53" s="28"/>
      <c r="S53" s="28"/>
      <c r="T53" s="28"/>
      <c r="U53" s="28"/>
      <c r="V53" s="28"/>
      <c r="W53" s="28"/>
      <c r="X53" s="28"/>
      <c r="Y53" s="28"/>
      <c r="Z53" s="28"/>
      <c r="AA53" s="28"/>
      <c r="AB53" s="28"/>
      <c r="AC53" s="28"/>
      <c r="AD53" s="28"/>
      <c r="AE53" s="28"/>
      <c r="AF53" s="28"/>
      <c r="AG53" s="28"/>
      <c r="AH53" s="28"/>
      <c r="AI53" s="28"/>
      <c r="AJ53" s="28"/>
      <c r="AK53" s="28"/>
      <c r="AL53" s="28"/>
      <c r="AM53" s="28"/>
      <c r="AN53" s="374"/>
      <c r="AO53" s="6"/>
      <c r="AP53" s="8"/>
      <c r="AQ53" s="15"/>
      <c r="AR53" s="14"/>
      <c r="AS53" s="14"/>
      <c r="AT53" s="14"/>
      <c r="AU53" s="14"/>
      <c r="AV53" s="14"/>
      <c r="AW53" s="14"/>
      <c r="AX53" s="8"/>
    </row>
    <row r="54" spans="1:47" ht="13.5" customHeight="1">
      <c r="A54" s="375"/>
      <c r="B54" s="202"/>
      <c r="C54" s="14"/>
      <c r="D54" s="16" t="s">
        <v>436</v>
      </c>
      <c r="E54" s="14"/>
      <c r="F54" s="14"/>
      <c r="G54" s="14"/>
      <c r="H54" s="14"/>
      <c r="I54" s="14"/>
      <c r="J54" s="14"/>
      <c r="K54" s="14"/>
      <c r="L54" s="14"/>
      <c r="M54" s="14"/>
      <c r="N54" s="14"/>
      <c r="O54" s="14"/>
      <c r="P54" s="40"/>
      <c r="Q54" s="14"/>
      <c r="R54" s="388"/>
      <c r="S54" s="388"/>
      <c r="T54" s="388"/>
      <c r="U54" s="388"/>
      <c r="V54" s="388"/>
      <c r="W54" s="388"/>
      <c r="X54" s="388"/>
      <c r="Y54" s="388"/>
      <c r="AF54" s="388"/>
      <c r="AG54" s="388"/>
      <c r="AH54" s="363"/>
      <c r="AI54" s="363"/>
      <c r="AJ54" s="363"/>
      <c r="AK54" s="388"/>
      <c r="AL54" s="368"/>
      <c r="AM54" s="14"/>
      <c r="AN54" s="374"/>
      <c r="AO54" s="20"/>
      <c r="AP54" s="14"/>
      <c r="AQ54" s="14"/>
      <c r="AR54" s="14"/>
      <c r="AU54" s="255"/>
    </row>
    <row r="55" spans="1:44" ht="13.5" customHeight="1">
      <c r="A55" s="1032"/>
      <c r="B55" s="1033"/>
      <c r="C55" s="966"/>
      <c r="D55" s="980" t="s">
        <v>815</v>
      </c>
      <c r="E55" s="966"/>
      <c r="F55" s="966"/>
      <c r="G55" s="966"/>
      <c r="H55" s="966"/>
      <c r="I55" s="966"/>
      <c r="J55" s="980"/>
      <c r="K55" s="1034"/>
      <c r="L55" s="1035"/>
      <c r="M55" s="1035"/>
      <c r="N55" s="1035"/>
      <c r="O55" s="1035"/>
      <c r="P55" s="1036"/>
      <c r="Q55" s="980"/>
      <c r="R55" s="1028"/>
      <c r="S55" s="1028"/>
      <c r="T55" s="1028"/>
      <c r="U55" s="1028"/>
      <c r="V55" s="1028"/>
      <c r="W55" s="1028"/>
      <c r="X55" s="1028"/>
      <c r="Y55" s="1028"/>
      <c r="Z55" s="1028"/>
      <c r="AA55" s="1028"/>
      <c r="AB55" s="1028"/>
      <c r="AC55" s="1028"/>
      <c r="AD55" s="1028"/>
      <c r="AE55" s="1028"/>
      <c r="AF55" s="1028"/>
      <c r="AG55" s="1028"/>
      <c r="AH55" s="1028"/>
      <c r="AI55" s="1028"/>
      <c r="AJ55" s="1028"/>
      <c r="AK55" s="1028"/>
      <c r="AL55" s="1037"/>
      <c r="AM55" s="980"/>
      <c r="AN55" s="967"/>
      <c r="AO55" s="20"/>
      <c r="AP55" s="14"/>
      <c r="AQ55" s="14"/>
      <c r="AR55" s="14"/>
    </row>
    <row r="56" spans="1:44" ht="13.5" customHeight="1">
      <c r="A56" s="1032"/>
      <c r="B56" s="1033"/>
      <c r="C56" s="966"/>
      <c r="D56" s="981"/>
      <c r="E56" s="966"/>
      <c r="F56" s="966"/>
      <c r="G56" s="966"/>
      <c r="H56" s="966"/>
      <c r="I56" s="966"/>
      <c r="J56" s="980"/>
      <c r="K56" s="1034"/>
      <c r="L56" s="1035"/>
      <c r="M56" s="1035"/>
      <c r="N56" s="1035"/>
      <c r="O56" s="1035"/>
      <c r="P56" s="1036"/>
      <c r="Q56" s="980"/>
      <c r="R56" s="1028"/>
      <c r="S56" s="1028"/>
      <c r="T56" s="1028"/>
      <c r="U56" s="1028"/>
      <c r="V56" s="1028"/>
      <c r="W56" s="1028"/>
      <c r="X56" s="1028"/>
      <c r="Y56" s="1028"/>
      <c r="Z56" s="1028"/>
      <c r="AA56" s="1028"/>
      <c r="AB56" s="1028"/>
      <c r="AC56" s="1028"/>
      <c r="AD56" s="1028"/>
      <c r="AE56" s="1028"/>
      <c r="AF56" s="1028"/>
      <c r="AG56" s="1028"/>
      <c r="AH56" s="1028"/>
      <c r="AI56" s="1028"/>
      <c r="AJ56" s="1028"/>
      <c r="AK56" s="1028"/>
      <c r="AL56" s="1037"/>
      <c r="AM56" s="980"/>
      <c r="AN56" s="967"/>
      <c r="AO56" s="20"/>
      <c r="AP56" s="14"/>
      <c r="AQ56" s="15"/>
      <c r="AR56" s="234"/>
    </row>
    <row r="57" spans="1:44" ht="13.5" customHeight="1">
      <c r="A57" s="1032"/>
      <c r="B57" s="1033"/>
      <c r="C57" s="966"/>
      <c r="D57" s="966"/>
      <c r="E57" s="966"/>
      <c r="F57" s="966"/>
      <c r="G57" s="966"/>
      <c r="H57" s="966"/>
      <c r="I57" s="966"/>
      <c r="J57" s="980"/>
      <c r="K57" s="1034"/>
      <c r="L57" s="1035"/>
      <c r="M57" s="1035"/>
      <c r="N57" s="1035"/>
      <c r="O57" s="1035"/>
      <c r="P57" s="1036"/>
      <c r="Q57" s="980"/>
      <c r="R57" s="1028"/>
      <c r="S57" s="1028"/>
      <c r="T57" s="1028"/>
      <c r="U57" s="1028"/>
      <c r="V57" s="1028"/>
      <c r="W57" s="1028"/>
      <c r="X57" s="1028"/>
      <c r="Y57" s="1028"/>
      <c r="Z57" s="1028"/>
      <c r="AA57" s="1028"/>
      <c r="AB57" s="1028"/>
      <c r="AC57" s="1028"/>
      <c r="AD57" s="1028"/>
      <c r="AE57" s="1028"/>
      <c r="AF57" s="1028"/>
      <c r="AG57" s="1028"/>
      <c r="AH57" s="1028"/>
      <c r="AI57" s="1028"/>
      <c r="AJ57" s="1028"/>
      <c r="AK57" s="1028"/>
      <c r="AL57" s="1037"/>
      <c r="AM57" s="980"/>
      <c r="AN57" s="967"/>
      <c r="AO57" s="20"/>
      <c r="AP57" s="14"/>
      <c r="AQ57" s="234"/>
      <c r="AR57" s="234"/>
    </row>
    <row r="58" spans="1:44" ht="13.5" customHeight="1">
      <c r="A58" s="1009"/>
      <c r="B58" s="980"/>
      <c r="C58" s="966"/>
      <c r="D58" s="966"/>
      <c r="E58" s="966"/>
      <c r="F58" s="966"/>
      <c r="G58" s="966"/>
      <c r="H58" s="966"/>
      <c r="I58" s="966"/>
      <c r="J58" s="980"/>
      <c r="K58" s="1034"/>
      <c r="L58" s="1035"/>
      <c r="M58" s="1035"/>
      <c r="N58" s="1035"/>
      <c r="O58" s="1035"/>
      <c r="P58" s="1036"/>
      <c r="Q58" s="980"/>
      <c r="R58" s="1028"/>
      <c r="S58" s="1028"/>
      <c r="T58" s="1028"/>
      <c r="U58" s="1028"/>
      <c r="V58" s="1028"/>
      <c r="W58" s="1028"/>
      <c r="X58" s="1028"/>
      <c r="Y58" s="1028"/>
      <c r="Z58" s="1028"/>
      <c r="AA58" s="1028"/>
      <c r="AB58" s="1028"/>
      <c r="AC58" s="1028"/>
      <c r="AD58" s="1028"/>
      <c r="AE58" s="1028"/>
      <c r="AF58" s="1028"/>
      <c r="AG58" s="1028"/>
      <c r="AH58" s="1028"/>
      <c r="AI58" s="1028"/>
      <c r="AJ58" s="1028"/>
      <c r="AK58" s="1028"/>
      <c r="AL58" s="1037"/>
      <c r="AM58" s="980"/>
      <c r="AN58" s="967"/>
      <c r="AO58" s="20"/>
      <c r="AP58" s="14"/>
      <c r="AQ58" s="234"/>
      <c r="AR58" s="234"/>
    </row>
    <row r="59" spans="1:44" ht="13.5" customHeight="1" thickBot="1">
      <c r="A59" s="1038"/>
      <c r="B59" s="997"/>
      <c r="C59" s="997"/>
      <c r="D59" s="997"/>
      <c r="E59" s="997"/>
      <c r="F59" s="997"/>
      <c r="G59" s="997"/>
      <c r="H59" s="997"/>
      <c r="I59" s="997"/>
      <c r="J59" s="997"/>
      <c r="K59" s="997"/>
      <c r="L59" s="997"/>
      <c r="M59" s="997"/>
      <c r="N59" s="997"/>
      <c r="O59" s="997"/>
      <c r="P59" s="997"/>
      <c r="Q59" s="997"/>
      <c r="R59" s="997"/>
      <c r="S59" s="997"/>
      <c r="T59" s="997"/>
      <c r="U59" s="997"/>
      <c r="V59" s="997"/>
      <c r="W59" s="997"/>
      <c r="X59" s="997"/>
      <c r="Y59" s="997"/>
      <c r="Z59" s="997"/>
      <c r="AA59" s="997"/>
      <c r="AB59" s="997"/>
      <c r="AC59" s="997"/>
      <c r="AD59" s="997"/>
      <c r="AE59" s="997"/>
      <c r="AF59" s="997"/>
      <c r="AG59" s="997"/>
      <c r="AH59" s="997"/>
      <c r="AI59" s="997"/>
      <c r="AJ59" s="997"/>
      <c r="AK59" s="997"/>
      <c r="AL59" s="997"/>
      <c r="AM59" s="997"/>
      <c r="AN59" s="1039"/>
      <c r="AO59" s="49"/>
      <c r="AP59" s="51"/>
      <c r="AQ59" s="15"/>
      <c r="AR59" s="234"/>
    </row>
    <row r="60" spans="1:44" ht="13.5" customHeight="1">
      <c r="A60" s="9"/>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234"/>
      <c r="AR60" s="234"/>
    </row>
    <row r="61" spans="1:44"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234"/>
      <c r="AR61" s="234"/>
    </row>
    <row r="62" spans="42:44" ht="13.5" customHeight="1">
      <c r="AP62" s="8"/>
      <c r="AQ62" s="234"/>
      <c r="AR62" s="234"/>
    </row>
    <row r="63" spans="42:44" ht="13.5" customHeight="1">
      <c r="AP63" s="8"/>
      <c r="AQ63" s="40"/>
      <c r="AR63" s="40"/>
    </row>
    <row r="64" spans="42:44" ht="13.5" customHeight="1">
      <c r="AP64" s="8"/>
      <c r="AQ64" s="40"/>
      <c r="AR64" s="40"/>
    </row>
    <row r="65" ht="13.5" customHeight="1">
      <c r="AP65" s="8"/>
    </row>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password="9350" sheet="1" scenarios="1" formatCells="0" selectLockedCells="1"/>
  <mergeCells count="137">
    <mergeCell ref="A3:AM3"/>
    <mergeCell ref="A16:B40"/>
    <mergeCell ref="A1:AL1"/>
    <mergeCell ref="A4:AN4"/>
    <mergeCell ref="D15:D18"/>
    <mergeCell ref="P15:P16"/>
    <mergeCell ref="AL33:AN33"/>
    <mergeCell ref="AI26:AK26"/>
    <mergeCell ref="T34:AB34"/>
    <mergeCell ref="AC34:AK34"/>
    <mergeCell ref="AM41:AM42"/>
    <mergeCell ref="T40:AB40"/>
    <mergeCell ref="E37:J39"/>
    <mergeCell ref="C35:D46"/>
    <mergeCell ref="AC35:AK35"/>
    <mergeCell ref="E40:J40"/>
    <mergeCell ref="T41:W41"/>
    <mergeCell ref="E35:J36"/>
    <mergeCell ref="K35:S35"/>
    <mergeCell ref="T35:AB35"/>
    <mergeCell ref="AN35:AN44"/>
    <mergeCell ref="AL37:AL39"/>
    <mergeCell ref="AC36:AK36"/>
    <mergeCell ref="AG38:AI38"/>
    <mergeCell ref="AM37:AM39"/>
    <mergeCell ref="T39:AK39"/>
    <mergeCell ref="T37:AK37"/>
    <mergeCell ref="V38:X38"/>
    <mergeCell ref="Y38:AA38"/>
    <mergeCell ref="AB38:AD38"/>
    <mergeCell ref="D13:D14"/>
    <mergeCell ref="C33:S33"/>
    <mergeCell ref="K36:S36"/>
    <mergeCell ref="T36:AB36"/>
    <mergeCell ref="P13:P14"/>
    <mergeCell ref="Q17:U17"/>
    <mergeCell ref="K23:N23"/>
    <mergeCell ref="T33:W33"/>
    <mergeCell ref="K25:M25"/>
    <mergeCell ref="J21:L21"/>
    <mergeCell ref="G14:G17"/>
    <mergeCell ref="AE21:AG21"/>
    <mergeCell ref="R18:S18"/>
    <mergeCell ref="T18:W18"/>
    <mergeCell ref="R19:S19"/>
    <mergeCell ref="T19:W19"/>
    <mergeCell ref="Z15:Z18"/>
    <mergeCell ref="Z13:Z14"/>
    <mergeCell ref="G11:G13"/>
    <mergeCell ref="AG16:AG17"/>
    <mergeCell ref="AC27:AC29"/>
    <mergeCell ref="AE26:AG26"/>
    <mergeCell ref="AB21:AD21"/>
    <mergeCell ref="AE23:AH23"/>
    <mergeCell ref="AH15:AH18"/>
    <mergeCell ref="AA26:AC26"/>
    <mergeCell ref="AM13:AN13"/>
    <mergeCell ref="AM14:AN14"/>
    <mergeCell ref="AM15:AN15"/>
    <mergeCell ref="AK14:AL14"/>
    <mergeCell ref="AK15:AL15"/>
    <mergeCell ref="G26:I26"/>
    <mergeCell ref="K26:M26"/>
    <mergeCell ref="O26:Q26"/>
    <mergeCell ref="I27:I29"/>
    <mergeCell ref="H28:H29"/>
    <mergeCell ref="AE38:AF38"/>
    <mergeCell ref="AJ38:AK38"/>
    <mergeCell ref="E51:S51"/>
    <mergeCell ref="T51:AB51"/>
    <mergeCell ref="AC51:AK51"/>
    <mergeCell ref="T50:AB50"/>
    <mergeCell ref="AC50:AK50"/>
    <mergeCell ref="K44:S44"/>
    <mergeCell ref="T42:W42"/>
    <mergeCell ref="K38:S38"/>
    <mergeCell ref="AM43:AM44"/>
    <mergeCell ref="AL43:AL44"/>
    <mergeCell ref="T43:W43"/>
    <mergeCell ref="Y43:AB43"/>
    <mergeCell ref="W44:Y44"/>
    <mergeCell ref="K37:S37"/>
    <mergeCell ref="K39:S39"/>
    <mergeCell ref="K40:S40"/>
    <mergeCell ref="AC47:AK47"/>
    <mergeCell ref="AF44:AH44"/>
    <mergeCell ref="AI44:AK44"/>
    <mergeCell ref="AH41:AK41"/>
    <mergeCell ref="AC44:AE44"/>
    <mergeCell ref="E45:S45"/>
    <mergeCell ref="T45:AB45"/>
    <mergeCell ref="X33:AG33"/>
    <mergeCell ref="T38:U38"/>
    <mergeCell ref="AH43:AK43"/>
    <mergeCell ref="AC41:AF41"/>
    <mergeCell ref="AH33:AK33"/>
    <mergeCell ref="Y42:AB42"/>
    <mergeCell ref="AC43:AF43"/>
    <mergeCell ref="AC40:AK40"/>
    <mergeCell ref="Y41:AB41"/>
    <mergeCell ref="AH42:AK42"/>
    <mergeCell ref="AN47:AN51"/>
    <mergeCell ref="E48:S48"/>
    <mergeCell ref="T48:AB48"/>
    <mergeCell ref="AC48:AK48"/>
    <mergeCell ref="E49:S49"/>
    <mergeCell ref="T49:AB49"/>
    <mergeCell ref="AC49:AK49"/>
    <mergeCell ref="E50:S50"/>
    <mergeCell ref="E47:S47"/>
    <mergeCell ref="T47:AB47"/>
    <mergeCell ref="R11:S11"/>
    <mergeCell ref="T11:W11"/>
    <mergeCell ref="R12:S12"/>
    <mergeCell ref="T12:W12"/>
    <mergeCell ref="AC45:AK45"/>
    <mergeCell ref="T44:V44"/>
    <mergeCell ref="Z44:AB44"/>
    <mergeCell ref="E42:J44"/>
    <mergeCell ref="K42:S42"/>
    <mergeCell ref="K43:S43"/>
    <mergeCell ref="AC42:AF42"/>
    <mergeCell ref="AH46:AI46"/>
    <mergeCell ref="E46:S46"/>
    <mergeCell ref="T46:U46"/>
    <mergeCell ref="V46:W46"/>
    <mergeCell ref="Y46:Z46"/>
    <mergeCell ref="C5:W5"/>
    <mergeCell ref="X5:AN5"/>
    <mergeCell ref="AJ46:AK46"/>
    <mergeCell ref="T52:AB52"/>
    <mergeCell ref="AC52:AK52"/>
    <mergeCell ref="C47:D52"/>
    <mergeCell ref="E52:S52"/>
    <mergeCell ref="AA46:AB46"/>
    <mergeCell ref="AC46:AD46"/>
    <mergeCell ref="AE46:AF46"/>
  </mergeCells>
  <printOptions/>
  <pageMargins left="0.7874015748031497" right="0.3937007874015748" top="0.55" bottom="0.1968503937007874" header="0.4" footer="0.34"/>
  <pageSetup horizontalDpi="300" verticalDpi="300" orientation="portrait" paperSize="9" r:id="rId3"/>
  <headerFooter alignWithMargins="0">
    <oddHeader>&amp;L&amp;"ＭＳ Ｐ明朝,標準"&amp;8H24-070</oddHeader>
  </headerFooter>
  <drawing r:id="rId2"/>
  <legacyDrawing r:id="rId1"/>
</worksheet>
</file>

<file path=xl/worksheets/sheet11.xml><?xml version="1.0" encoding="utf-8"?>
<worksheet xmlns="http://schemas.openxmlformats.org/spreadsheetml/2006/main" xmlns:r="http://schemas.openxmlformats.org/officeDocument/2006/relationships">
  <dimension ref="A1:AR60"/>
  <sheetViews>
    <sheetView showGridLines="0" view="pageBreakPreview" zoomScaleSheetLayoutView="100" workbookViewId="0" topLeftCell="A1">
      <selection activeCell="R5" sqref="R5:S5"/>
    </sheetView>
  </sheetViews>
  <sheetFormatPr defaultColWidth="9.00390625" defaultRowHeight="13.5"/>
  <cols>
    <col min="1" max="1" width="2.125" style="0" customWidth="1"/>
    <col min="2" max="2" width="1.875" style="0" customWidth="1"/>
    <col min="3" max="37" width="2.25390625" style="0" customWidth="1"/>
    <col min="38" max="38" width="2.50390625" style="0" customWidth="1"/>
    <col min="39" max="39" width="3.875" style="0" customWidth="1"/>
    <col min="40" max="40" width="2.50390625" style="0" customWidth="1"/>
    <col min="41" max="49" width="2.25390625" style="0" customWidth="1"/>
  </cols>
  <sheetData>
    <row r="1" spans="1:42" ht="18" customHeight="1">
      <c r="A1" s="1875" t="s">
        <v>100</v>
      </c>
      <c r="B1" s="1875"/>
      <c r="C1" s="1875"/>
      <c r="D1" s="1875"/>
      <c r="E1" s="1875"/>
      <c r="F1" s="1875"/>
      <c r="G1" s="1875"/>
      <c r="H1" s="1875"/>
      <c r="I1" s="1875"/>
      <c r="J1" s="1875"/>
      <c r="K1" s="1875"/>
      <c r="L1" s="1875"/>
      <c r="M1" s="1875"/>
      <c r="N1" s="1875"/>
      <c r="O1" s="1875"/>
      <c r="P1" s="1875"/>
      <c r="Q1" s="1875"/>
      <c r="R1" s="1875"/>
      <c r="S1" s="1875"/>
      <c r="T1" s="1875"/>
      <c r="U1" s="1875"/>
      <c r="V1" s="1875"/>
      <c r="W1" s="1875"/>
      <c r="X1" s="1875"/>
      <c r="Y1" s="1875"/>
      <c r="Z1" s="1875"/>
      <c r="AA1" s="1875"/>
      <c r="AB1" s="1875"/>
      <c r="AC1" s="1875"/>
      <c r="AD1" s="1875"/>
      <c r="AE1" s="1875"/>
      <c r="AF1" s="1875"/>
      <c r="AG1" s="1875"/>
      <c r="AH1" s="1875"/>
      <c r="AI1" s="1875"/>
      <c r="AJ1" s="1875"/>
      <c r="AK1" s="1875"/>
      <c r="AL1" s="1875"/>
      <c r="AM1" s="1875"/>
      <c r="AN1" s="1875"/>
      <c r="AO1" s="365"/>
      <c r="AP1" s="365"/>
    </row>
    <row r="2" spans="1:42" ht="9" customHeight="1">
      <c r="A2" s="235"/>
      <c r="B2" s="235"/>
      <c r="C2" s="236"/>
      <c r="D2" s="237"/>
      <c r="E2" s="238"/>
      <c r="F2" s="238"/>
      <c r="G2" s="238"/>
      <c r="H2" s="238"/>
      <c r="I2" s="238"/>
      <c r="J2" s="238"/>
      <c r="K2" s="238"/>
      <c r="L2" s="238"/>
      <c r="M2" s="238"/>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14"/>
      <c r="AO2" s="14"/>
      <c r="AP2" s="14"/>
    </row>
    <row r="3" spans="1:42" ht="13.5" customHeight="1">
      <c r="A3" s="1613" t="s">
        <v>715</v>
      </c>
      <c r="B3" s="1613"/>
      <c r="C3" s="1613"/>
      <c r="D3" s="1613"/>
      <c r="E3" s="1613"/>
      <c r="F3" s="1613"/>
      <c r="G3" s="1613"/>
      <c r="H3" s="1613"/>
      <c r="I3" s="1613"/>
      <c r="J3" s="1613"/>
      <c r="K3" s="1613"/>
      <c r="L3" s="1613"/>
      <c r="M3" s="1613"/>
      <c r="N3" s="1613"/>
      <c r="O3" s="1613"/>
      <c r="P3" s="1613"/>
      <c r="Q3" s="1613"/>
      <c r="R3" s="1613"/>
      <c r="S3" s="1613"/>
      <c r="T3" s="1613"/>
      <c r="U3" s="1613"/>
      <c r="V3" s="1613"/>
      <c r="W3" s="1613"/>
      <c r="X3" s="1613"/>
      <c r="Y3" s="1613"/>
      <c r="Z3" s="1613"/>
      <c r="AA3" s="1613"/>
      <c r="AB3" s="1613"/>
      <c r="AC3" s="1613"/>
      <c r="AD3" s="1613"/>
      <c r="AE3" s="1613"/>
      <c r="AF3" s="1613"/>
      <c r="AG3" s="1613"/>
      <c r="AH3" s="1613"/>
      <c r="AI3" s="1613"/>
      <c r="AJ3" s="1613"/>
      <c r="AK3" s="1613"/>
      <c r="AL3" s="1613"/>
      <c r="AM3" s="1613"/>
      <c r="AN3" s="14"/>
      <c r="AO3" s="14"/>
      <c r="AP3" s="14"/>
    </row>
    <row r="4" spans="1:44" ht="14.25" customHeight="1" thickBot="1">
      <c r="A4" s="2255" t="s">
        <v>699</v>
      </c>
      <c r="B4" s="2255"/>
      <c r="C4" s="2255"/>
      <c r="D4" s="2255"/>
      <c r="E4" s="2255"/>
      <c r="F4" s="2255"/>
      <c r="G4" s="2255"/>
      <c r="H4" s="2255"/>
      <c r="I4" s="2255"/>
      <c r="J4" s="2255"/>
      <c r="K4" s="2255"/>
      <c r="L4" s="2255"/>
      <c r="M4" s="2255"/>
      <c r="N4" s="2255"/>
      <c r="O4" s="2255"/>
      <c r="P4" s="2255"/>
      <c r="Q4" s="2255"/>
      <c r="R4" s="2255"/>
      <c r="S4" s="2255"/>
      <c r="T4" s="2255"/>
      <c r="U4" s="2255"/>
      <c r="V4" s="2255"/>
      <c r="W4" s="2255"/>
      <c r="X4" s="2255"/>
      <c r="Y4" s="2255"/>
      <c r="Z4" s="2255"/>
      <c r="AA4" s="2255"/>
      <c r="AB4" s="2255"/>
      <c r="AC4" s="2255"/>
      <c r="AD4" s="2255"/>
      <c r="AE4" s="2255"/>
      <c r="AF4" s="2255"/>
      <c r="AG4" s="2255"/>
      <c r="AH4" s="2255"/>
      <c r="AI4" s="2255"/>
      <c r="AJ4" s="2255"/>
      <c r="AK4" s="2255"/>
      <c r="AL4" s="2255"/>
      <c r="AM4" s="2255"/>
      <c r="AN4" s="2255"/>
      <c r="AO4" s="261"/>
      <c r="AP4" s="261"/>
      <c r="AQ4" s="8"/>
      <c r="AR4" s="8"/>
    </row>
    <row r="5" spans="1:43" ht="13.5" customHeight="1">
      <c r="A5" s="1052" t="s">
        <v>309</v>
      </c>
      <c r="B5" s="1053"/>
      <c r="C5" s="2256" t="s">
        <v>683</v>
      </c>
      <c r="D5" s="2257"/>
      <c r="E5" s="2257"/>
      <c r="F5" s="2257"/>
      <c r="G5" s="2257"/>
      <c r="H5" s="2257"/>
      <c r="I5" s="2257"/>
      <c r="J5" s="2257"/>
      <c r="K5" s="2257"/>
      <c r="L5" s="2257"/>
      <c r="M5" s="2257"/>
      <c r="N5" s="2257"/>
      <c r="O5" s="2257"/>
      <c r="P5" s="2257"/>
      <c r="Q5" s="2258"/>
      <c r="R5" s="2259"/>
      <c r="S5" s="2260"/>
      <c r="T5" s="2260" t="s">
        <v>21</v>
      </c>
      <c r="U5" s="2260"/>
      <c r="V5" s="2260"/>
      <c r="W5" s="2260"/>
      <c r="X5" s="1040"/>
      <c r="Y5" s="2260"/>
      <c r="Z5" s="2260"/>
      <c r="AA5" s="2260" t="s">
        <v>433</v>
      </c>
      <c r="AB5" s="2260"/>
      <c r="AC5" s="2260"/>
      <c r="AD5" s="2260"/>
      <c r="AE5" s="1040"/>
      <c r="AF5" s="2260"/>
      <c r="AG5" s="2260"/>
      <c r="AH5" s="2260" t="s">
        <v>723</v>
      </c>
      <c r="AI5" s="2260"/>
      <c r="AJ5" s="2260"/>
      <c r="AK5" s="2261"/>
      <c r="AL5" s="2252" t="s">
        <v>136</v>
      </c>
      <c r="AM5" s="2253"/>
      <c r="AN5" s="2254"/>
      <c r="AQ5" s="8"/>
    </row>
    <row r="6" spans="1:43" ht="13.5" customHeight="1">
      <c r="A6" s="1054"/>
      <c r="B6" s="1055"/>
      <c r="C6" s="14"/>
      <c r="D6" s="14"/>
      <c r="E6" s="14"/>
      <c r="F6" s="14"/>
      <c r="G6" s="14"/>
      <c r="H6" s="14"/>
      <c r="I6" s="14"/>
      <c r="J6" s="14"/>
      <c r="K6" s="14"/>
      <c r="L6" s="14"/>
      <c r="M6" s="14"/>
      <c r="N6" s="14"/>
      <c r="O6" s="14"/>
      <c r="P6" s="14"/>
      <c r="Q6" s="64"/>
      <c r="R6" s="2118" t="s">
        <v>684</v>
      </c>
      <c r="S6" s="2119"/>
      <c r="T6" s="2119"/>
      <c r="U6" s="2119"/>
      <c r="V6" s="2119"/>
      <c r="W6" s="2119"/>
      <c r="X6" s="2119"/>
      <c r="Y6" s="2119"/>
      <c r="Z6" s="2119"/>
      <c r="AA6" s="2119"/>
      <c r="AB6" s="2121"/>
      <c r="AC6" s="2118" t="s">
        <v>685</v>
      </c>
      <c r="AD6" s="2119"/>
      <c r="AE6" s="2119"/>
      <c r="AF6" s="2119"/>
      <c r="AG6" s="2119"/>
      <c r="AH6" s="2119"/>
      <c r="AI6" s="2119"/>
      <c r="AJ6" s="2119"/>
      <c r="AK6" s="2121"/>
      <c r="AL6" s="396" t="s">
        <v>141</v>
      </c>
      <c r="AM6" s="397" t="s">
        <v>686</v>
      </c>
      <c r="AN6" s="398" t="s">
        <v>142</v>
      </c>
      <c r="AQ6" s="8"/>
    </row>
    <row r="7" spans="1:43" ht="13.5" customHeight="1">
      <c r="A7" s="1054"/>
      <c r="B7" s="1055"/>
      <c r="C7" s="2140" t="s">
        <v>687</v>
      </c>
      <c r="D7" s="2141"/>
      <c r="E7" s="2141"/>
      <c r="F7" s="2141"/>
      <c r="G7" s="2141"/>
      <c r="H7" s="2141"/>
      <c r="I7" s="2141"/>
      <c r="J7" s="2141"/>
      <c r="K7" s="2141"/>
      <c r="L7" s="2141"/>
      <c r="M7" s="2141"/>
      <c r="N7" s="2141"/>
      <c r="O7" s="2141"/>
      <c r="P7" s="2141"/>
      <c r="Q7" s="2142"/>
      <c r="R7" s="2204" t="s">
        <v>22</v>
      </c>
      <c r="S7" s="2205"/>
      <c r="T7" s="2205"/>
      <c r="U7" s="2205"/>
      <c r="V7" s="2205"/>
      <c r="W7" s="2205"/>
      <c r="X7" s="2205"/>
      <c r="Y7" s="2205"/>
      <c r="Z7" s="2205"/>
      <c r="AA7" s="2205"/>
      <c r="AB7" s="2206"/>
      <c r="AC7" s="2204" t="s">
        <v>22</v>
      </c>
      <c r="AD7" s="2205"/>
      <c r="AE7" s="2205"/>
      <c r="AF7" s="2205"/>
      <c r="AG7" s="2205"/>
      <c r="AH7" s="2205"/>
      <c r="AI7" s="2205"/>
      <c r="AJ7" s="2205"/>
      <c r="AK7" s="2206"/>
      <c r="AL7" s="900"/>
      <c r="AM7" s="1041"/>
      <c r="AN7" s="903"/>
      <c r="AQ7" s="8"/>
    </row>
    <row r="8" spans="1:43" ht="13.5" customHeight="1">
      <c r="A8" s="1054"/>
      <c r="B8" s="1055"/>
      <c r="C8" s="2140" t="s">
        <v>688</v>
      </c>
      <c r="D8" s="2141"/>
      <c r="E8" s="2141"/>
      <c r="F8" s="2141"/>
      <c r="G8" s="2141"/>
      <c r="H8" s="2141"/>
      <c r="I8" s="2141"/>
      <c r="J8" s="2141"/>
      <c r="K8" s="2141"/>
      <c r="L8" s="2141"/>
      <c r="M8" s="2141"/>
      <c r="N8" s="2141"/>
      <c r="O8" s="2141"/>
      <c r="P8" s="2141"/>
      <c r="Q8" s="2142"/>
      <c r="R8" s="2204"/>
      <c r="S8" s="2205"/>
      <c r="T8" s="2205"/>
      <c r="U8" s="2205"/>
      <c r="V8" s="2205"/>
      <c r="W8" s="2205"/>
      <c r="X8" s="2205"/>
      <c r="Y8" s="2205"/>
      <c r="Z8" s="2205"/>
      <c r="AA8" s="2205"/>
      <c r="AB8" s="2206"/>
      <c r="AC8" s="2204"/>
      <c r="AD8" s="2205"/>
      <c r="AE8" s="2205"/>
      <c r="AF8" s="2205"/>
      <c r="AG8" s="2205"/>
      <c r="AH8" s="2205"/>
      <c r="AI8" s="2205"/>
      <c r="AJ8" s="2205"/>
      <c r="AK8" s="2206"/>
      <c r="AL8" s="900"/>
      <c r="AM8" s="1041"/>
      <c r="AN8" s="903"/>
      <c r="AQ8" s="8"/>
    </row>
    <row r="9" spans="1:43" ht="13.5" customHeight="1">
      <c r="A9" s="1054"/>
      <c r="B9" s="1055"/>
      <c r="C9" s="2140" t="s">
        <v>23</v>
      </c>
      <c r="D9" s="2141"/>
      <c r="E9" s="2141"/>
      <c r="F9" s="2141"/>
      <c r="G9" s="2141"/>
      <c r="H9" s="2141"/>
      <c r="I9" s="2141"/>
      <c r="J9" s="2141"/>
      <c r="K9" s="2141"/>
      <c r="L9" s="2141"/>
      <c r="M9" s="2141"/>
      <c r="N9" s="2141"/>
      <c r="O9" s="2141"/>
      <c r="P9" s="2141"/>
      <c r="Q9" s="2142"/>
      <c r="R9" s="2204" t="s">
        <v>24</v>
      </c>
      <c r="S9" s="2205"/>
      <c r="T9" s="2205"/>
      <c r="U9" s="2205"/>
      <c r="V9" s="2205"/>
      <c r="W9" s="2205"/>
      <c r="X9" s="2205"/>
      <c r="Y9" s="2205"/>
      <c r="Z9" s="2205"/>
      <c r="AA9" s="2205"/>
      <c r="AB9" s="2206"/>
      <c r="AC9" s="2204" t="s">
        <v>24</v>
      </c>
      <c r="AD9" s="2205"/>
      <c r="AE9" s="2205"/>
      <c r="AF9" s="2205"/>
      <c r="AG9" s="2205"/>
      <c r="AH9" s="2205"/>
      <c r="AI9" s="2205"/>
      <c r="AJ9" s="2205"/>
      <c r="AK9" s="2206"/>
      <c r="AL9" s="900"/>
      <c r="AM9" s="1042"/>
      <c r="AN9" s="903"/>
      <c r="AQ9" s="8"/>
    </row>
    <row r="10" spans="1:43" ht="13.5" customHeight="1">
      <c r="A10" s="1054"/>
      <c r="B10" s="1055"/>
      <c r="C10" s="2245" t="s">
        <v>310</v>
      </c>
      <c r="D10" s="2246"/>
      <c r="E10" s="2249" t="s">
        <v>311</v>
      </c>
      <c r="F10" s="2250"/>
      <c r="G10" s="2250"/>
      <c r="H10" s="2250"/>
      <c r="I10" s="2250"/>
      <c r="J10" s="2250"/>
      <c r="K10" s="2250"/>
      <c r="L10" s="2250"/>
      <c r="M10" s="2250"/>
      <c r="N10" s="2250"/>
      <c r="O10" s="2251"/>
      <c r="P10" s="2211" t="s">
        <v>312</v>
      </c>
      <c r="Q10" s="2212"/>
      <c r="R10" s="2243"/>
      <c r="S10" s="2177"/>
      <c r="T10" s="2177"/>
      <c r="U10" s="2177"/>
      <c r="V10" s="2177"/>
      <c r="W10" s="2177"/>
      <c r="X10" s="2177"/>
      <c r="Y10" s="2177"/>
      <c r="Z10" s="2177"/>
      <c r="AA10" s="2177"/>
      <c r="AB10" s="2178"/>
      <c r="AC10" s="2243"/>
      <c r="AD10" s="2177"/>
      <c r="AE10" s="2177"/>
      <c r="AF10" s="2177"/>
      <c r="AG10" s="2177"/>
      <c r="AH10" s="2177"/>
      <c r="AI10" s="2177"/>
      <c r="AJ10" s="2177"/>
      <c r="AK10" s="2178"/>
      <c r="AL10" s="900"/>
      <c r="AM10" s="2148"/>
      <c r="AN10" s="1843" t="s">
        <v>313</v>
      </c>
      <c r="AQ10" s="8"/>
    </row>
    <row r="11" spans="1:43" ht="13.5" customHeight="1">
      <c r="A11" s="1054"/>
      <c r="B11" s="1055"/>
      <c r="C11" s="2247"/>
      <c r="D11" s="2248"/>
      <c r="E11" s="2140" t="s">
        <v>314</v>
      </c>
      <c r="F11" s="2141"/>
      <c r="G11" s="2141"/>
      <c r="H11" s="2141"/>
      <c r="I11" s="2141"/>
      <c r="J11" s="2141"/>
      <c r="K11" s="2141"/>
      <c r="L11" s="2141"/>
      <c r="M11" s="2141"/>
      <c r="N11" s="2141"/>
      <c r="O11" s="2142"/>
      <c r="P11" s="2216" t="s">
        <v>315</v>
      </c>
      <c r="Q11" s="2218"/>
      <c r="R11" s="2224"/>
      <c r="S11" s="2225"/>
      <c r="T11" s="2225"/>
      <c r="U11" s="2225"/>
      <c r="V11" s="2225"/>
      <c r="W11" s="2225"/>
      <c r="X11" s="2225"/>
      <c r="Y11" s="2225"/>
      <c r="Z11" s="2225"/>
      <c r="AA11" s="2225"/>
      <c r="AB11" s="2226"/>
      <c r="AC11" s="2224"/>
      <c r="AD11" s="2225"/>
      <c r="AE11" s="2225"/>
      <c r="AF11" s="2225"/>
      <c r="AG11" s="2225"/>
      <c r="AH11" s="2225"/>
      <c r="AI11" s="2225"/>
      <c r="AJ11" s="2225"/>
      <c r="AK11" s="2226"/>
      <c r="AL11" s="900"/>
      <c r="AM11" s="2244"/>
      <c r="AN11" s="1750"/>
      <c r="AQ11" s="8"/>
    </row>
    <row r="12" spans="1:43" ht="13.5" customHeight="1">
      <c r="A12" s="1054"/>
      <c r="B12" s="1055"/>
      <c r="C12" s="2207" t="s">
        <v>307</v>
      </c>
      <c r="D12" s="2237"/>
      <c r="E12" s="2227" t="s">
        <v>316</v>
      </c>
      <c r="F12" s="2228"/>
      <c r="G12" s="2228"/>
      <c r="H12" s="2228"/>
      <c r="I12" s="2228"/>
      <c r="J12" s="2229"/>
      <c r="K12" s="276" t="s">
        <v>317</v>
      </c>
      <c r="L12" s="277"/>
      <c r="M12" s="277"/>
      <c r="N12" s="2141" t="s">
        <v>689</v>
      </c>
      <c r="O12" s="2142"/>
      <c r="P12" s="2219" t="s">
        <v>690</v>
      </c>
      <c r="Q12" s="2220"/>
      <c r="R12" s="2224"/>
      <c r="S12" s="2225"/>
      <c r="T12" s="2225"/>
      <c r="U12" s="2225"/>
      <c r="V12" s="2225"/>
      <c r="W12" s="2225"/>
      <c r="X12" s="2225"/>
      <c r="Y12" s="2225"/>
      <c r="Z12" s="2225"/>
      <c r="AA12" s="2225"/>
      <c r="AB12" s="2226"/>
      <c r="AC12" s="2224"/>
      <c r="AD12" s="2225"/>
      <c r="AE12" s="2225"/>
      <c r="AF12" s="2225"/>
      <c r="AG12" s="2225"/>
      <c r="AH12" s="2225"/>
      <c r="AI12" s="2225"/>
      <c r="AJ12" s="2225"/>
      <c r="AK12" s="2226"/>
      <c r="AL12" s="900"/>
      <c r="AM12" s="2148"/>
      <c r="AN12" s="1750"/>
      <c r="AQ12" s="8"/>
    </row>
    <row r="13" spans="1:43" ht="13.5" customHeight="1">
      <c r="A13" s="2233" t="s">
        <v>691</v>
      </c>
      <c r="B13" s="2234"/>
      <c r="C13" s="2238"/>
      <c r="D13" s="2239"/>
      <c r="E13" s="2240"/>
      <c r="F13" s="2241"/>
      <c r="G13" s="2241"/>
      <c r="H13" s="2241"/>
      <c r="I13" s="2241"/>
      <c r="J13" s="2242"/>
      <c r="K13" s="278" t="s">
        <v>25</v>
      </c>
      <c r="L13" s="279"/>
      <c r="M13" s="279"/>
      <c r="N13" s="2141" t="s">
        <v>26</v>
      </c>
      <c r="O13" s="2142"/>
      <c r="P13" s="2219" t="s">
        <v>27</v>
      </c>
      <c r="Q13" s="2220"/>
      <c r="R13" s="2224"/>
      <c r="S13" s="2225"/>
      <c r="T13" s="2225"/>
      <c r="U13" s="2225"/>
      <c r="V13" s="2225"/>
      <c r="W13" s="2225"/>
      <c r="X13" s="2225"/>
      <c r="Y13" s="2225"/>
      <c r="Z13" s="2225"/>
      <c r="AA13" s="2225"/>
      <c r="AB13" s="2226"/>
      <c r="AC13" s="2224"/>
      <c r="AD13" s="2225"/>
      <c r="AE13" s="2225"/>
      <c r="AF13" s="2225"/>
      <c r="AG13" s="2225"/>
      <c r="AH13" s="2225"/>
      <c r="AI13" s="2225"/>
      <c r="AJ13" s="2225"/>
      <c r="AK13" s="2226"/>
      <c r="AL13" s="900"/>
      <c r="AM13" s="2047"/>
      <c r="AN13" s="1750"/>
      <c r="AQ13" s="8"/>
    </row>
    <row r="14" spans="1:43" ht="13.5" customHeight="1">
      <c r="A14" s="2233"/>
      <c r="B14" s="2234"/>
      <c r="C14" s="2238"/>
      <c r="D14" s="2239"/>
      <c r="E14" s="2227" t="s">
        <v>318</v>
      </c>
      <c r="F14" s="2228"/>
      <c r="G14" s="2228"/>
      <c r="H14" s="2228"/>
      <c r="I14" s="2228"/>
      <c r="J14" s="2229"/>
      <c r="K14" s="2216" t="s">
        <v>319</v>
      </c>
      <c r="L14" s="2217"/>
      <c r="M14" s="2217"/>
      <c r="N14" s="2217"/>
      <c r="O14" s="2218"/>
      <c r="P14" s="2219" t="s">
        <v>320</v>
      </c>
      <c r="Q14" s="2220"/>
      <c r="R14" s="2221"/>
      <c r="S14" s="2222"/>
      <c r="T14" s="2222"/>
      <c r="U14" s="2222"/>
      <c r="V14" s="2222"/>
      <c r="W14" s="2222"/>
      <c r="X14" s="2222"/>
      <c r="Y14" s="2222"/>
      <c r="Z14" s="2222"/>
      <c r="AA14" s="2222"/>
      <c r="AB14" s="2223"/>
      <c r="AC14" s="2221"/>
      <c r="AD14" s="2222"/>
      <c r="AE14" s="2222"/>
      <c r="AF14" s="2222"/>
      <c r="AG14" s="2222"/>
      <c r="AH14" s="2222"/>
      <c r="AI14" s="2222"/>
      <c r="AJ14" s="2222"/>
      <c r="AK14" s="2223"/>
      <c r="AL14" s="900"/>
      <c r="AM14" s="2148"/>
      <c r="AN14" s="1750"/>
      <c r="AQ14" s="8"/>
    </row>
    <row r="15" spans="1:43" ht="13.5" customHeight="1">
      <c r="A15" s="2233"/>
      <c r="B15" s="2234"/>
      <c r="C15" s="2238"/>
      <c r="D15" s="2239"/>
      <c r="E15" s="2230"/>
      <c r="F15" s="2231"/>
      <c r="G15" s="2231"/>
      <c r="H15" s="2231"/>
      <c r="I15" s="2231"/>
      <c r="J15" s="2232"/>
      <c r="K15" s="2216" t="s">
        <v>321</v>
      </c>
      <c r="L15" s="2217"/>
      <c r="M15" s="2217"/>
      <c r="N15" s="2217"/>
      <c r="O15" s="2218"/>
      <c r="P15" s="2219" t="s">
        <v>320</v>
      </c>
      <c r="Q15" s="2220"/>
      <c r="R15" s="2221"/>
      <c r="S15" s="2222"/>
      <c r="T15" s="2222"/>
      <c r="U15" s="2222"/>
      <c r="V15" s="2222"/>
      <c r="W15" s="2222"/>
      <c r="X15" s="2222"/>
      <c r="Y15" s="2222"/>
      <c r="Z15" s="2222"/>
      <c r="AA15" s="2222"/>
      <c r="AB15" s="2223"/>
      <c r="AC15" s="2221"/>
      <c r="AD15" s="2222"/>
      <c r="AE15" s="2222"/>
      <c r="AF15" s="2222"/>
      <c r="AG15" s="2222"/>
      <c r="AH15" s="2222"/>
      <c r="AI15" s="2222"/>
      <c r="AJ15" s="2222"/>
      <c r="AK15" s="2223"/>
      <c r="AL15" s="900"/>
      <c r="AM15" s="2048"/>
      <c r="AN15" s="1751"/>
      <c r="AQ15" s="8"/>
    </row>
    <row r="16" spans="1:43" ht="13.5" customHeight="1">
      <c r="A16" s="2233"/>
      <c r="B16" s="2234"/>
      <c r="C16" s="2235" t="s">
        <v>322</v>
      </c>
      <c r="D16" s="2236"/>
      <c r="E16" s="2198" t="s">
        <v>165</v>
      </c>
      <c r="F16" s="2199"/>
      <c r="G16" s="2199"/>
      <c r="H16" s="2199"/>
      <c r="I16" s="2199"/>
      <c r="J16" s="2200"/>
      <c r="K16" s="2170" t="s">
        <v>323</v>
      </c>
      <c r="L16" s="2171"/>
      <c r="M16" s="2171"/>
      <c r="N16" s="2171"/>
      <c r="O16" s="2172"/>
      <c r="P16" s="2211" t="s">
        <v>315</v>
      </c>
      <c r="Q16" s="2212"/>
      <c r="R16" s="2204"/>
      <c r="S16" s="2205"/>
      <c r="T16" s="2205"/>
      <c r="U16" s="2205"/>
      <c r="V16" s="2205"/>
      <c r="W16" s="2205"/>
      <c r="X16" s="2205"/>
      <c r="Y16" s="2205"/>
      <c r="Z16" s="2205"/>
      <c r="AA16" s="2205"/>
      <c r="AB16" s="2206"/>
      <c r="AC16" s="2204"/>
      <c r="AD16" s="2205"/>
      <c r="AE16" s="2205"/>
      <c r="AF16" s="2205"/>
      <c r="AG16" s="2205"/>
      <c r="AH16" s="2205"/>
      <c r="AI16" s="2205"/>
      <c r="AJ16" s="2205"/>
      <c r="AK16" s="2206"/>
      <c r="AL16" s="900"/>
      <c r="AM16" s="2148"/>
      <c r="AN16" s="903"/>
      <c r="AQ16" s="8"/>
    </row>
    <row r="17" spans="1:43" ht="13.5" customHeight="1">
      <c r="A17" s="2233"/>
      <c r="B17" s="2234"/>
      <c r="C17" s="2235"/>
      <c r="D17" s="2236"/>
      <c r="E17" s="2198" t="s">
        <v>166</v>
      </c>
      <c r="F17" s="2199"/>
      <c r="G17" s="2199"/>
      <c r="H17" s="2199"/>
      <c r="I17" s="2199"/>
      <c r="J17" s="2200"/>
      <c r="K17" s="2170" t="s">
        <v>324</v>
      </c>
      <c r="L17" s="2171"/>
      <c r="M17" s="2171"/>
      <c r="N17" s="2171"/>
      <c r="O17" s="2172"/>
      <c r="P17" s="2211" t="s">
        <v>315</v>
      </c>
      <c r="Q17" s="2212"/>
      <c r="R17" s="2204"/>
      <c r="S17" s="2205"/>
      <c r="T17" s="2205"/>
      <c r="U17" s="2205"/>
      <c r="V17" s="2205"/>
      <c r="W17" s="2205"/>
      <c r="X17" s="2205"/>
      <c r="Y17" s="2205"/>
      <c r="Z17" s="2205"/>
      <c r="AA17" s="2205"/>
      <c r="AB17" s="2206"/>
      <c r="AC17" s="2204"/>
      <c r="AD17" s="2205"/>
      <c r="AE17" s="2205"/>
      <c r="AF17" s="2205"/>
      <c r="AG17" s="2205"/>
      <c r="AH17" s="2205"/>
      <c r="AI17" s="2205"/>
      <c r="AJ17" s="2205"/>
      <c r="AK17" s="2206"/>
      <c r="AL17" s="900"/>
      <c r="AM17" s="2047"/>
      <c r="AN17" s="903"/>
      <c r="AQ17" s="8"/>
    </row>
    <row r="18" spans="1:43" ht="13.5" customHeight="1">
      <c r="A18" s="2233"/>
      <c r="B18" s="2234"/>
      <c r="C18" s="2235"/>
      <c r="D18" s="2236"/>
      <c r="E18" s="2167" t="s">
        <v>325</v>
      </c>
      <c r="F18" s="2168"/>
      <c r="G18" s="2168"/>
      <c r="H18" s="2168"/>
      <c r="I18" s="2168"/>
      <c r="J18" s="2169"/>
      <c r="K18" s="2211" t="s">
        <v>326</v>
      </c>
      <c r="L18" s="2215"/>
      <c r="M18" s="2215"/>
      <c r="N18" s="2215"/>
      <c r="O18" s="2212"/>
      <c r="P18" s="2211" t="s">
        <v>327</v>
      </c>
      <c r="Q18" s="2212"/>
      <c r="R18" s="2204"/>
      <c r="S18" s="2205"/>
      <c r="T18" s="2205"/>
      <c r="U18" s="2205"/>
      <c r="V18" s="2205"/>
      <c r="W18" s="2205"/>
      <c r="X18" s="2205"/>
      <c r="Y18" s="2205"/>
      <c r="Z18" s="2205"/>
      <c r="AA18" s="2205"/>
      <c r="AB18" s="2206"/>
      <c r="AC18" s="2204"/>
      <c r="AD18" s="2205"/>
      <c r="AE18" s="2205"/>
      <c r="AF18" s="2205"/>
      <c r="AG18" s="2205"/>
      <c r="AH18" s="2205"/>
      <c r="AI18" s="2205"/>
      <c r="AJ18" s="2205"/>
      <c r="AK18" s="2206"/>
      <c r="AL18" s="900"/>
      <c r="AM18" s="2047"/>
      <c r="AN18" s="903"/>
      <c r="AQ18" s="8"/>
    </row>
    <row r="19" spans="1:43" ht="13.5" customHeight="1">
      <c r="A19" s="2233"/>
      <c r="B19" s="2234"/>
      <c r="C19" s="2235"/>
      <c r="D19" s="2236"/>
      <c r="E19" s="2167" t="s">
        <v>328</v>
      </c>
      <c r="F19" s="2168"/>
      <c r="G19" s="2168"/>
      <c r="H19" s="2168"/>
      <c r="I19" s="2168"/>
      <c r="J19" s="2169"/>
      <c r="K19" s="2211" t="s">
        <v>329</v>
      </c>
      <c r="L19" s="2215"/>
      <c r="M19" s="2215"/>
      <c r="N19" s="2215"/>
      <c r="O19" s="2212"/>
      <c r="P19" s="2211" t="s">
        <v>330</v>
      </c>
      <c r="Q19" s="2212"/>
      <c r="R19" s="2204"/>
      <c r="S19" s="2205"/>
      <c r="T19" s="2205"/>
      <c r="U19" s="2205"/>
      <c r="V19" s="2205"/>
      <c r="W19" s="2205"/>
      <c r="X19" s="2205"/>
      <c r="Y19" s="2205"/>
      <c r="Z19" s="2205"/>
      <c r="AA19" s="2205"/>
      <c r="AB19" s="2206"/>
      <c r="AC19" s="2204"/>
      <c r="AD19" s="2205"/>
      <c r="AE19" s="2205"/>
      <c r="AF19" s="2205"/>
      <c r="AG19" s="2205"/>
      <c r="AH19" s="2205"/>
      <c r="AI19" s="2205"/>
      <c r="AJ19" s="2205"/>
      <c r="AK19" s="2206"/>
      <c r="AL19" s="900"/>
      <c r="AM19" s="2047"/>
      <c r="AN19" s="903"/>
      <c r="AQ19" s="8"/>
    </row>
    <row r="20" spans="1:43" ht="13.5" customHeight="1">
      <c r="A20" s="2233"/>
      <c r="B20" s="2234"/>
      <c r="C20" s="2235"/>
      <c r="D20" s="2236"/>
      <c r="E20" s="2167" t="s">
        <v>331</v>
      </c>
      <c r="F20" s="2168"/>
      <c r="G20" s="2168"/>
      <c r="H20" s="2168"/>
      <c r="I20" s="2168"/>
      <c r="J20" s="2169"/>
      <c r="K20" s="2170" t="s">
        <v>332</v>
      </c>
      <c r="L20" s="2171"/>
      <c r="M20" s="2171"/>
      <c r="N20" s="2171"/>
      <c r="O20" s="2172"/>
      <c r="P20" s="2211" t="s">
        <v>327</v>
      </c>
      <c r="Q20" s="2212"/>
      <c r="R20" s="2204"/>
      <c r="S20" s="2205"/>
      <c r="T20" s="2205"/>
      <c r="U20" s="2205"/>
      <c r="V20" s="2205"/>
      <c r="W20" s="2213"/>
      <c r="X20" s="2213"/>
      <c r="Y20" s="2213"/>
      <c r="Z20" s="2213"/>
      <c r="AA20" s="2213"/>
      <c r="AB20" s="2214"/>
      <c r="AC20" s="2204"/>
      <c r="AD20" s="2205"/>
      <c r="AE20" s="2205"/>
      <c r="AF20" s="2205"/>
      <c r="AG20" s="2205"/>
      <c r="AH20" s="2205"/>
      <c r="AI20" s="2205"/>
      <c r="AJ20" s="2205"/>
      <c r="AK20" s="2206"/>
      <c r="AL20" s="900"/>
      <c r="AM20" s="2048"/>
      <c r="AN20" s="903"/>
      <c r="AQ20" s="8"/>
    </row>
    <row r="21" spans="1:43" ht="13.5" customHeight="1">
      <c r="A21" s="2233"/>
      <c r="B21" s="2234"/>
      <c r="C21" s="2207" t="s">
        <v>333</v>
      </c>
      <c r="D21" s="2208"/>
      <c r="E21" s="2201" t="s">
        <v>334</v>
      </c>
      <c r="F21" s="2202"/>
      <c r="G21" s="2202"/>
      <c r="H21" s="2202"/>
      <c r="I21" s="2202"/>
      <c r="J21" s="2203"/>
      <c r="K21" s="2173" t="s">
        <v>335</v>
      </c>
      <c r="L21" s="2174"/>
      <c r="M21" s="2174"/>
      <c r="N21" s="2174"/>
      <c r="O21" s="2175"/>
      <c r="P21" s="2189" t="s">
        <v>336</v>
      </c>
      <c r="Q21" s="2191"/>
      <c r="R21" s="2118"/>
      <c r="S21" s="2119"/>
      <c r="T21" s="2119"/>
      <c r="U21" s="2119"/>
      <c r="V21" s="2120"/>
      <c r="W21" s="557" t="s">
        <v>337</v>
      </c>
      <c r="X21" s="2176">
        <v>8</v>
      </c>
      <c r="Y21" s="2177"/>
      <c r="Z21" s="2177"/>
      <c r="AA21" s="2177"/>
      <c r="AB21" s="2178"/>
      <c r="AC21" s="2119"/>
      <c r="AD21" s="2119"/>
      <c r="AE21" s="2119"/>
      <c r="AF21" s="2120"/>
      <c r="AG21" s="557" t="s">
        <v>337</v>
      </c>
      <c r="AH21" s="2177">
        <v>8</v>
      </c>
      <c r="AI21" s="2177"/>
      <c r="AJ21" s="2177"/>
      <c r="AK21" s="2178"/>
      <c r="AL21" s="900"/>
      <c r="AM21" s="2148"/>
      <c r="AN21" s="1843" t="s">
        <v>338</v>
      </c>
      <c r="AQ21" s="8"/>
    </row>
    <row r="22" spans="1:43" ht="13.5" customHeight="1">
      <c r="A22" s="2233"/>
      <c r="B22" s="2234"/>
      <c r="C22" s="1950"/>
      <c r="D22" s="1778"/>
      <c r="E22" s="2198" t="s">
        <v>339</v>
      </c>
      <c r="F22" s="2199"/>
      <c r="G22" s="2199"/>
      <c r="H22" s="2199"/>
      <c r="I22" s="2199"/>
      <c r="J22" s="2200"/>
      <c r="K22" s="2173" t="s">
        <v>340</v>
      </c>
      <c r="L22" s="2174"/>
      <c r="M22" s="2174"/>
      <c r="N22" s="2174"/>
      <c r="O22" s="2175"/>
      <c r="P22" s="2189" t="s">
        <v>336</v>
      </c>
      <c r="Q22" s="2191"/>
      <c r="R22" s="2118"/>
      <c r="S22" s="2119"/>
      <c r="T22" s="2119"/>
      <c r="U22" s="2119"/>
      <c r="V22" s="2120"/>
      <c r="W22" s="399" t="s">
        <v>341</v>
      </c>
      <c r="X22" s="2176">
        <v>5</v>
      </c>
      <c r="Y22" s="2177"/>
      <c r="Z22" s="2177"/>
      <c r="AA22" s="2177"/>
      <c r="AB22" s="2178"/>
      <c r="AC22" s="2119"/>
      <c r="AD22" s="2119"/>
      <c r="AE22" s="2119"/>
      <c r="AF22" s="2120"/>
      <c r="AG22" s="557" t="s">
        <v>341</v>
      </c>
      <c r="AH22" s="2177">
        <v>5</v>
      </c>
      <c r="AI22" s="2177"/>
      <c r="AJ22" s="2177"/>
      <c r="AK22" s="2178"/>
      <c r="AL22" s="900"/>
      <c r="AM22" s="2047"/>
      <c r="AN22" s="2196"/>
      <c r="AQ22" s="8"/>
    </row>
    <row r="23" spans="1:43" ht="13.5" customHeight="1">
      <c r="A23" s="2233"/>
      <c r="B23" s="2234"/>
      <c r="C23" s="1950"/>
      <c r="D23" s="1778"/>
      <c r="E23" s="2201" t="s">
        <v>342</v>
      </c>
      <c r="F23" s="2202"/>
      <c r="G23" s="2202"/>
      <c r="H23" s="2202"/>
      <c r="I23" s="2202"/>
      <c r="J23" s="2203"/>
      <c r="K23" s="2173" t="s">
        <v>28</v>
      </c>
      <c r="L23" s="2174"/>
      <c r="M23" s="2174"/>
      <c r="N23" s="2174"/>
      <c r="O23" s="2175"/>
      <c r="P23" s="2189" t="s">
        <v>336</v>
      </c>
      <c r="Q23" s="2191"/>
      <c r="R23" s="2118"/>
      <c r="S23" s="2119"/>
      <c r="T23" s="2119"/>
      <c r="U23" s="2119"/>
      <c r="V23" s="2120"/>
      <c r="W23" s="399" t="s">
        <v>29</v>
      </c>
      <c r="X23" s="2176" t="s">
        <v>30</v>
      </c>
      <c r="Y23" s="2177"/>
      <c r="Z23" s="2177"/>
      <c r="AA23" s="2177"/>
      <c r="AB23" s="2178"/>
      <c r="AC23" s="2119"/>
      <c r="AD23" s="2119"/>
      <c r="AE23" s="2119"/>
      <c r="AF23" s="2120"/>
      <c r="AG23" s="557" t="s">
        <v>29</v>
      </c>
      <c r="AH23" s="2177" t="s">
        <v>30</v>
      </c>
      <c r="AI23" s="2177"/>
      <c r="AJ23" s="2177"/>
      <c r="AK23" s="2178"/>
      <c r="AL23" s="900"/>
      <c r="AM23" s="2048"/>
      <c r="AN23" s="2196"/>
      <c r="AQ23" s="8"/>
    </row>
    <row r="24" spans="1:43" ht="13.5" customHeight="1">
      <c r="A24" s="2233"/>
      <c r="B24" s="2234"/>
      <c r="C24" s="1950"/>
      <c r="D24" s="1778"/>
      <c r="E24" s="2183" t="s">
        <v>343</v>
      </c>
      <c r="F24" s="2184"/>
      <c r="G24" s="2185"/>
      <c r="H24" s="2173" t="s">
        <v>344</v>
      </c>
      <c r="I24" s="2174"/>
      <c r="J24" s="2175"/>
      <c r="K24" s="2173" t="s">
        <v>692</v>
      </c>
      <c r="L24" s="2174"/>
      <c r="M24" s="2174"/>
      <c r="N24" s="2174"/>
      <c r="O24" s="2175"/>
      <c r="P24" s="2189" t="s">
        <v>816</v>
      </c>
      <c r="Q24" s="2191"/>
      <c r="R24" s="2118"/>
      <c r="S24" s="2119"/>
      <c r="T24" s="2119"/>
      <c r="U24" s="2119"/>
      <c r="V24" s="2120"/>
      <c r="W24" s="399" t="s">
        <v>693</v>
      </c>
      <c r="X24" s="2163">
        <v>16.23</v>
      </c>
      <c r="Y24" s="2119"/>
      <c r="Z24" s="2119"/>
      <c r="AA24" s="2119"/>
      <c r="AB24" s="2121"/>
      <c r="AC24" s="2119"/>
      <c r="AD24" s="2119"/>
      <c r="AE24" s="2119"/>
      <c r="AF24" s="2120"/>
      <c r="AG24" s="557" t="s">
        <v>693</v>
      </c>
      <c r="AH24" s="2119">
        <v>20.81</v>
      </c>
      <c r="AI24" s="2119"/>
      <c r="AJ24" s="2119"/>
      <c r="AK24" s="2121"/>
      <c r="AL24" s="900"/>
      <c r="AM24" s="2195"/>
      <c r="AN24" s="2196"/>
      <c r="AQ24" s="8"/>
    </row>
    <row r="25" spans="1:43" ht="13.5" customHeight="1">
      <c r="A25" s="2233"/>
      <c r="B25" s="2234"/>
      <c r="C25" s="1950"/>
      <c r="D25" s="1778"/>
      <c r="E25" s="2186"/>
      <c r="F25" s="2187"/>
      <c r="G25" s="2188"/>
      <c r="H25" s="2173" t="s">
        <v>31</v>
      </c>
      <c r="I25" s="2174"/>
      <c r="J25" s="2175"/>
      <c r="K25" s="2173" t="s">
        <v>32</v>
      </c>
      <c r="L25" s="2174"/>
      <c r="M25" s="2174"/>
      <c r="N25" s="2174"/>
      <c r="O25" s="2175"/>
      <c r="P25" s="2189" t="s">
        <v>816</v>
      </c>
      <c r="Q25" s="2191"/>
      <c r="R25" s="2118"/>
      <c r="S25" s="2119"/>
      <c r="T25" s="2119"/>
      <c r="U25" s="2119"/>
      <c r="V25" s="2120"/>
      <c r="W25" s="399" t="s">
        <v>33</v>
      </c>
      <c r="X25" s="2163">
        <v>27.05</v>
      </c>
      <c r="Y25" s="2119"/>
      <c r="Z25" s="2119"/>
      <c r="AA25" s="2119"/>
      <c r="AB25" s="2121"/>
      <c r="AC25" s="2119"/>
      <c r="AD25" s="2119"/>
      <c r="AE25" s="2119"/>
      <c r="AF25" s="2120"/>
      <c r="AG25" s="557" t="s">
        <v>33</v>
      </c>
      <c r="AH25" s="2119">
        <v>34.69</v>
      </c>
      <c r="AI25" s="2119"/>
      <c r="AJ25" s="2119"/>
      <c r="AK25" s="2121"/>
      <c r="AL25" s="900"/>
      <c r="AM25" s="2048"/>
      <c r="AN25" s="2196"/>
      <c r="AQ25" s="8"/>
    </row>
    <row r="26" spans="1:43" ht="13.5" customHeight="1">
      <c r="A26" s="2233"/>
      <c r="B26" s="2234"/>
      <c r="C26" s="1950"/>
      <c r="D26" s="1778"/>
      <c r="E26" s="2192" t="s">
        <v>346</v>
      </c>
      <c r="F26" s="2193"/>
      <c r="G26" s="2194"/>
      <c r="H26" s="2173" t="s">
        <v>31</v>
      </c>
      <c r="I26" s="2174"/>
      <c r="J26" s="2175"/>
      <c r="K26" s="2173" t="s">
        <v>34</v>
      </c>
      <c r="L26" s="2174"/>
      <c r="M26" s="2174"/>
      <c r="N26" s="2174"/>
      <c r="O26" s="2175"/>
      <c r="P26" s="2189" t="s">
        <v>816</v>
      </c>
      <c r="Q26" s="2191"/>
      <c r="R26" s="2118"/>
      <c r="S26" s="2119"/>
      <c r="T26" s="2119"/>
      <c r="U26" s="2119"/>
      <c r="V26" s="2120"/>
      <c r="W26" s="399" t="s">
        <v>33</v>
      </c>
      <c r="X26" s="2176">
        <v>2</v>
      </c>
      <c r="Y26" s="2177"/>
      <c r="Z26" s="2177"/>
      <c r="AA26" s="2177"/>
      <c r="AB26" s="2178"/>
      <c r="AC26" s="2119"/>
      <c r="AD26" s="2119"/>
      <c r="AE26" s="2119"/>
      <c r="AF26" s="2120"/>
      <c r="AG26" s="557" t="s">
        <v>33</v>
      </c>
      <c r="AH26" s="2177">
        <v>2</v>
      </c>
      <c r="AI26" s="2177"/>
      <c r="AJ26" s="2177"/>
      <c r="AK26" s="2178"/>
      <c r="AL26" s="900"/>
      <c r="AM26" s="1041"/>
      <c r="AN26" s="2196"/>
      <c r="AQ26" s="8"/>
    </row>
    <row r="27" spans="1:43" ht="13.5" customHeight="1">
      <c r="A27" s="2233"/>
      <c r="B27" s="2234"/>
      <c r="C27" s="2209"/>
      <c r="D27" s="2210"/>
      <c r="E27" s="2189" t="s">
        <v>347</v>
      </c>
      <c r="F27" s="2190"/>
      <c r="G27" s="2190"/>
      <c r="H27" s="2190"/>
      <c r="I27" s="2190"/>
      <c r="J27" s="2191"/>
      <c r="K27" s="2173" t="s">
        <v>348</v>
      </c>
      <c r="L27" s="2174"/>
      <c r="M27" s="2174"/>
      <c r="N27" s="2174"/>
      <c r="O27" s="2175"/>
      <c r="P27" s="2189" t="s">
        <v>816</v>
      </c>
      <c r="Q27" s="2191"/>
      <c r="R27" s="2118"/>
      <c r="S27" s="2119"/>
      <c r="T27" s="2119"/>
      <c r="U27" s="2119"/>
      <c r="V27" s="2120"/>
      <c r="W27" s="399" t="s">
        <v>349</v>
      </c>
      <c r="X27" s="2176">
        <v>140</v>
      </c>
      <c r="Y27" s="2177"/>
      <c r="Z27" s="2177"/>
      <c r="AA27" s="2177"/>
      <c r="AB27" s="2178"/>
      <c r="AC27" s="2119"/>
      <c r="AD27" s="2119"/>
      <c r="AE27" s="2119"/>
      <c r="AF27" s="2120"/>
      <c r="AG27" s="557" t="s">
        <v>349</v>
      </c>
      <c r="AH27" s="2177">
        <v>140</v>
      </c>
      <c r="AI27" s="2177"/>
      <c r="AJ27" s="2177"/>
      <c r="AK27" s="2178"/>
      <c r="AL27" s="900"/>
      <c r="AM27" s="1041"/>
      <c r="AN27" s="2196"/>
      <c r="AQ27" s="8"/>
    </row>
    <row r="28" spans="1:43" ht="13.5" customHeight="1">
      <c r="A28" s="2233"/>
      <c r="B28" s="2234"/>
      <c r="C28" s="2179" t="s">
        <v>350</v>
      </c>
      <c r="D28" s="1822"/>
      <c r="E28" s="2183" t="s">
        <v>351</v>
      </c>
      <c r="F28" s="2184"/>
      <c r="G28" s="2185"/>
      <c r="H28" s="2173" t="s">
        <v>344</v>
      </c>
      <c r="I28" s="2174"/>
      <c r="J28" s="2175"/>
      <c r="K28" s="2173" t="s">
        <v>694</v>
      </c>
      <c r="L28" s="2174"/>
      <c r="M28" s="2174"/>
      <c r="N28" s="2174"/>
      <c r="O28" s="2175"/>
      <c r="P28" s="2170" t="s">
        <v>695</v>
      </c>
      <c r="Q28" s="2172"/>
      <c r="R28" s="2118"/>
      <c r="S28" s="2119"/>
      <c r="T28" s="2119"/>
      <c r="U28" s="2119"/>
      <c r="V28" s="2120"/>
      <c r="W28" s="399" t="s">
        <v>693</v>
      </c>
      <c r="X28" s="2163">
        <v>70</v>
      </c>
      <c r="Y28" s="2119"/>
      <c r="Z28" s="2119"/>
      <c r="AA28" s="2119"/>
      <c r="AB28" s="2121"/>
      <c r="AC28" s="2119"/>
      <c r="AD28" s="2119"/>
      <c r="AE28" s="2119"/>
      <c r="AF28" s="2120"/>
      <c r="AG28" s="557" t="s">
        <v>693</v>
      </c>
      <c r="AH28" s="2119">
        <v>70</v>
      </c>
      <c r="AI28" s="2119"/>
      <c r="AJ28" s="2119"/>
      <c r="AK28" s="2121"/>
      <c r="AL28" s="900"/>
      <c r="AM28" s="2148"/>
      <c r="AN28" s="2196"/>
      <c r="AQ28" s="8"/>
    </row>
    <row r="29" spans="1:40" ht="13.5" customHeight="1">
      <c r="A29" s="2233"/>
      <c r="B29" s="2234"/>
      <c r="C29" s="2180"/>
      <c r="D29" s="1822"/>
      <c r="E29" s="2186"/>
      <c r="F29" s="2187"/>
      <c r="G29" s="2188"/>
      <c r="H29" s="2173" t="s">
        <v>31</v>
      </c>
      <c r="I29" s="2174"/>
      <c r="J29" s="2175"/>
      <c r="K29" s="2173" t="s">
        <v>35</v>
      </c>
      <c r="L29" s="2174"/>
      <c r="M29" s="2174"/>
      <c r="N29" s="2174"/>
      <c r="O29" s="2175"/>
      <c r="P29" s="2170" t="s">
        <v>36</v>
      </c>
      <c r="Q29" s="2172"/>
      <c r="R29" s="2118"/>
      <c r="S29" s="2119"/>
      <c r="T29" s="2119"/>
      <c r="U29" s="2119"/>
      <c r="V29" s="2120"/>
      <c r="W29" s="399" t="s">
        <v>33</v>
      </c>
      <c r="X29" s="2163">
        <v>150</v>
      </c>
      <c r="Y29" s="2119"/>
      <c r="Z29" s="2119"/>
      <c r="AA29" s="2119"/>
      <c r="AB29" s="2121"/>
      <c r="AC29" s="2119"/>
      <c r="AD29" s="2119"/>
      <c r="AE29" s="2119"/>
      <c r="AF29" s="2120"/>
      <c r="AG29" s="557" t="s">
        <v>33</v>
      </c>
      <c r="AH29" s="2119">
        <v>150</v>
      </c>
      <c r="AI29" s="2119"/>
      <c r="AJ29" s="2119"/>
      <c r="AK29" s="2121"/>
      <c r="AL29" s="900"/>
      <c r="AM29" s="2048"/>
      <c r="AN29" s="2196"/>
    </row>
    <row r="30" spans="1:40" ht="13.5" customHeight="1">
      <c r="A30" s="1054"/>
      <c r="B30" s="1055"/>
      <c r="C30" s="2181"/>
      <c r="D30" s="2182"/>
      <c r="E30" s="2167" t="s">
        <v>352</v>
      </c>
      <c r="F30" s="2168"/>
      <c r="G30" s="2168"/>
      <c r="H30" s="2168"/>
      <c r="I30" s="2168"/>
      <c r="J30" s="2169"/>
      <c r="K30" s="2170" t="s">
        <v>353</v>
      </c>
      <c r="L30" s="2171"/>
      <c r="M30" s="2171"/>
      <c r="N30" s="2171"/>
      <c r="O30" s="2172"/>
      <c r="P30" s="2170" t="s">
        <v>315</v>
      </c>
      <c r="Q30" s="2172"/>
      <c r="R30" s="2118"/>
      <c r="S30" s="2119"/>
      <c r="T30" s="2119"/>
      <c r="U30" s="2119"/>
      <c r="V30" s="2120"/>
      <c r="W30" s="399" t="s">
        <v>341</v>
      </c>
      <c r="X30" s="2163">
        <v>1.095</v>
      </c>
      <c r="Y30" s="2119"/>
      <c r="Z30" s="2119"/>
      <c r="AA30" s="2119"/>
      <c r="AB30" s="2121"/>
      <c r="AC30" s="2119"/>
      <c r="AD30" s="2119"/>
      <c r="AE30" s="2119"/>
      <c r="AF30" s="2120"/>
      <c r="AG30" s="557" t="s">
        <v>341</v>
      </c>
      <c r="AH30" s="2119">
        <v>1.012</v>
      </c>
      <c r="AI30" s="2119"/>
      <c r="AJ30" s="2119"/>
      <c r="AK30" s="2121"/>
      <c r="AL30" s="900"/>
      <c r="AM30" s="1041"/>
      <c r="AN30" s="2196"/>
    </row>
    <row r="31" spans="1:40" ht="13.5" customHeight="1">
      <c r="A31" s="1054"/>
      <c r="B31" s="1055"/>
      <c r="C31" s="2164" t="s">
        <v>354</v>
      </c>
      <c r="D31" s="2165"/>
      <c r="E31" s="2165"/>
      <c r="F31" s="2165"/>
      <c r="G31" s="2165"/>
      <c r="H31" s="2165"/>
      <c r="I31" s="2165"/>
      <c r="J31" s="2166"/>
      <c r="K31" s="2140" t="s">
        <v>355</v>
      </c>
      <c r="L31" s="2141"/>
      <c r="M31" s="2141"/>
      <c r="N31" s="2141"/>
      <c r="O31" s="2142"/>
      <c r="P31" s="2140"/>
      <c r="Q31" s="2142"/>
      <c r="R31" s="2118"/>
      <c r="S31" s="2119"/>
      <c r="T31" s="2119"/>
      <c r="U31" s="2119"/>
      <c r="V31" s="2120"/>
      <c r="W31" s="399" t="s">
        <v>356</v>
      </c>
      <c r="X31" s="2163">
        <v>366.7</v>
      </c>
      <c r="Y31" s="2119"/>
      <c r="Z31" s="2119"/>
      <c r="AA31" s="2119"/>
      <c r="AB31" s="2121"/>
      <c r="AC31" s="2119"/>
      <c r="AD31" s="2119"/>
      <c r="AE31" s="2119"/>
      <c r="AF31" s="2120"/>
      <c r="AG31" s="557" t="s">
        <v>356</v>
      </c>
      <c r="AH31" s="2119">
        <v>366.7</v>
      </c>
      <c r="AI31" s="2119"/>
      <c r="AJ31" s="2119"/>
      <c r="AK31" s="2121"/>
      <c r="AL31" s="900"/>
      <c r="AM31" s="1041"/>
      <c r="AN31" s="2197"/>
    </row>
    <row r="32" spans="1:40" ht="13.5" customHeight="1">
      <c r="A32" s="1054"/>
      <c r="B32" s="1055"/>
      <c r="C32" s="2152" t="s">
        <v>696</v>
      </c>
      <c r="D32" s="2153"/>
      <c r="E32" s="2137" t="s">
        <v>357</v>
      </c>
      <c r="F32" s="2138"/>
      <c r="G32" s="2138"/>
      <c r="H32" s="2138"/>
      <c r="I32" s="2138"/>
      <c r="J32" s="2139"/>
      <c r="K32" s="2143"/>
      <c r="L32" s="2157"/>
      <c r="M32" s="2157"/>
      <c r="N32" s="2157"/>
      <c r="O32" s="2144"/>
      <c r="P32" s="274"/>
      <c r="Q32" s="275"/>
      <c r="R32" s="2118"/>
      <c r="S32" s="2119"/>
      <c r="T32" s="2119"/>
      <c r="U32" s="2119"/>
      <c r="V32" s="2119"/>
      <c r="W32" s="2119"/>
      <c r="X32" s="2158"/>
      <c r="Y32" s="2158"/>
      <c r="Z32" s="2158"/>
      <c r="AA32" s="2158"/>
      <c r="AB32" s="2159"/>
      <c r="AC32" s="2118"/>
      <c r="AD32" s="2119"/>
      <c r="AE32" s="2119"/>
      <c r="AF32" s="2119"/>
      <c r="AG32" s="2119"/>
      <c r="AH32" s="2119"/>
      <c r="AI32" s="2119"/>
      <c r="AJ32" s="2119"/>
      <c r="AK32" s="2121"/>
      <c r="AL32" s="900"/>
      <c r="AM32" s="2148"/>
      <c r="AN32" s="903"/>
    </row>
    <row r="33" spans="1:40" ht="13.5" customHeight="1">
      <c r="A33" s="1054"/>
      <c r="B33" s="1055"/>
      <c r="C33" s="2154"/>
      <c r="D33" s="1938"/>
      <c r="E33" s="2140" t="s">
        <v>358</v>
      </c>
      <c r="F33" s="2141"/>
      <c r="G33" s="2141"/>
      <c r="H33" s="2141"/>
      <c r="I33" s="2141"/>
      <c r="J33" s="2142"/>
      <c r="K33" s="2140" t="s">
        <v>359</v>
      </c>
      <c r="L33" s="2141"/>
      <c r="M33" s="2141"/>
      <c r="N33" s="2141"/>
      <c r="O33" s="2142"/>
      <c r="P33" s="2143" t="s">
        <v>360</v>
      </c>
      <c r="Q33" s="2144"/>
      <c r="R33" s="2118"/>
      <c r="S33" s="2119"/>
      <c r="T33" s="2119"/>
      <c r="U33" s="2119"/>
      <c r="V33" s="2119"/>
      <c r="W33" s="2119"/>
      <c r="X33" s="2119"/>
      <c r="Y33" s="2119"/>
      <c r="Z33" s="2119"/>
      <c r="AA33" s="2119"/>
      <c r="AB33" s="2121"/>
      <c r="AC33" s="2118"/>
      <c r="AD33" s="2119"/>
      <c r="AE33" s="2119"/>
      <c r="AF33" s="2119"/>
      <c r="AG33" s="2119"/>
      <c r="AH33" s="2119"/>
      <c r="AI33" s="2119"/>
      <c r="AJ33" s="2119"/>
      <c r="AK33" s="2121"/>
      <c r="AL33" s="900"/>
      <c r="AM33" s="2047"/>
      <c r="AN33" s="903"/>
    </row>
    <row r="34" spans="1:40" ht="13.5" customHeight="1">
      <c r="A34" s="1054"/>
      <c r="B34" s="1055"/>
      <c r="C34" s="2154"/>
      <c r="D34" s="1938"/>
      <c r="E34" s="2137" t="s">
        <v>304</v>
      </c>
      <c r="F34" s="2138"/>
      <c r="G34" s="2138"/>
      <c r="H34" s="2138"/>
      <c r="I34" s="2138"/>
      <c r="J34" s="2139"/>
      <c r="K34" s="2149" t="s">
        <v>697</v>
      </c>
      <c r="L34" s="2150"/>
      <c r="M34" s="2150"/>
      <c r="N34" s="2150"/>
      <c r="O34" s="2151"/>
      <c r="P34" s="2143" t="s">
        <v>361</v>
      </c>
      <c r="Q34" s="2144"/>
      <c r="R34" s="2118"/>
      <c r="S34" s="2119"/>
      <c r="T34" s="2119"/>
      <c r="U34" s="2119"/>
      <c r="V34" s="2119"/>
      <c r="W34" s="2119"/>
      <c r="X34" s="2119"/>
      <c r="Y34" s="2119"/>
      <c r="Z34" s="2119"/>
      <c r="AA34" s="2119"/>
      <c r="AB34" s="2121"/>
      <c r="AC34" s="2118"/>
      <c r="AD34" s="2119"/>
      <c r="AE34" s="2119"/>
      <c r="AF34" s="2119"/>
      <c r="AG34" s="2119"/>
      <c r="AH34" s="2119"/>
      <c r="AI34" s="2119"/>
      <c r="AJ34" s="2119"/>
      <c r="AK34" s="2121"/>
      <c r="AL34" s="900"/>
      <c r="AM34" s="2047"/>
      <c r="AN34" s="903"/>
    </row>
    <row r="35" spans="1:40" ht="13.5" customHeight="1">
      <c r="A35" s="1054"/>
      <c r="B35" s="1055"/>
      <c r="C35" s="2154"/>
      <c r="D35" s="1938"/>
      <c r="E35" s="2137" t="s">
        <v>362</v>
      </c>
      <c r="F35" s="2138"/>
      <c r="G35" s="2138"/>
      <c r="H35" s="2138"/>
      <c r="I35" s="2138"/>
      <c r="J35" s="2139"/>
      <c r="K35" s="2140" t="s">
        <v>363</v>
      </c>
      <c r="L35" s="2141"/>
      <c r="M35" s="2141"/>
      <c r="N35" s="2141"/>
      <c r="O35" s="2142"/>
      <c r="P35" s="2143" t="s">
        <v>364</v>
      </c>
      <c r="Q35" s="2144"/>
      <c r="R35" s="2145"/>
      <c r="S35" s="2146"/>
      <c r="T35" s="2146"/>
      <c r="U35" s="2146"/>
      <c r="V35" s="2146"/>
      <c r="W35" s="2146"/>
      <c r="X35" s="2146"/>
      <c r="Y35" s="2146"/>
      <c r="Z35" s="2146"/>
      <c r="AA35" s="2146"/>
      <c r="AB35" s="2147"/>
      <c r="AC35" s="2118"/>
      <c r="AD35" s="2119"/>
      <c r="AE35" s="2119"/>
      <c r="AF35" s="2119"/>
      <c r="AG35" s="2119"/>
      <c r="AH35" s="2119"/>
      <c r="AI35" s="2119"/>
      <c r="AJ35" s="2119"/>
      <c r="AK35" s="2121"/>
      <c r="AL35" s="900"/>
      <c r="AM35" s="2048"/>
      <c r="AN35" s="903"/>
    </row>
    <row r="36" spans="1:40" ht="13.5" customHeight="1">
      <c r="A36" s="1054"/>
      <c r="B36" s="1055"/>
      <c r="C36" s="2154"/>
      <c r="D36" s="1938"/>
      <c r="E36" s="2160" t="s">
        <v>365</v>
      </c>
      <c r="F36" s="2161"/>
      <c r="G36" s="2161"/>
      <c r="H36" s="2161"/>
      <c r="I36" s="2161"/>
      <c r="J36" s="2162"/>
      <c r="K36" s="2140" t="s">
        <v>366</v>
      </c>
      <c r="L36" s="2141"/>
      <c r="M36" s="2141"/>
      <c r="N36" s="2141"/>
      <c r="O36" s="2142"/>
      <c r="P36" s="2143" t="s">
        <v>37</v>
      </c>
      <c r="Q36" s="2144"/>
      <c r="R36" s="2118"/>
      <c r="S36" s="2119"/>
      <c r="T36" s="2119"/>
      <c r="U36" s="2119"/>
      <c r="V36" s="2120"/>
      <c r="W36" s="558" t="s">
        <v>367</v>
      </c>
      <c r="X36" s="2119">
        <v>195.5</v>
      </c>
      <c r="Y36" s="2119"/>
      <c r="Z36" s="2119"/>
      <c r="AA36" s="2119"/>
      <c r="AB36" s="2121"/>
      <c r="AC36" s="2118"/>
      <c r="AD36" s="2119"/>
      <c r="AE36" s="2119"/>
      <c r="AF36" s="2120"/>
      <c r="AG36" s="559" t="s">
        <v>367</v>
      </c>
      <c r="AH36" s="2119">
        <v>195.5</v>
      </c>
      <c r="AI36" s="2119"/>
      <c r="AJ36" s="2119"/>
      <c r="AK36" s="2121"/>
      <c r="AL36" s="900"/>
      <c r="AM36" s="1041"/>
      <c r="AN36" s="907" t="s">
        <v>368</v>
      </c>
    </row>
    <row r="37" spans="1:40" ht="13.5" customHeight="1" thickBot="1">
      <c r="A37" s="1056"/>
      <c r="B37" s="1057"/>
      <c r="C37" s="2155"/>
      <c r="D37" s="2156"/>
      <c r="E37" s="2122" t="s">
        <v>369</v>
      </c>
      <c r="F37" s="2123"/>
      <c r="G37" s="2123"/>
      <c r="H37" s="2123"/>
      <c r="I37" s="2123"/>
      <c r="J37" s="2124"/>
      <c r="K37" s="2125" t="s">
        <v>370</v>
      </c>
      <c r="L37" s="2126"/>
      <c r="M37" s="2126"/>
      <c r="N37" s="2126"/>
      <c r="O37" s="2127"/>
      <c r="P37" s="2128" t="s">
        <v>38</v>
      </c>
      <c r="Q37" s="2129"/>
      <c r="R37" s="2130"/>
      <c r="S37" s="2131"/>
      <c r="T37" s="2131"/>
      <c r="U37" s="2131"/>
      <c r="V37" s="2132"/>
      <c r="W37" s="560" t="s">
        <v>371</v>
      </c>
      <c r="X37" s="2133">
        <v>3</v>
      </c>
      <c r="Y37" s="2133"/>
      <c r="Z37" s="2133"/>
      <c r="AA37" s="2133"/>
      <c r="AB37" s="2134"/>
      <c r="AC37" s="2130"/>
      <c r="AD37" s="2131"/>
      <c r="AE37" s="2131"/>
      <c r="AF37" s="2132"/>
      <c r="AG37" s="561" t="s">
        <v>371</v>
      </c>
      <c r="AH37" s="2135">
        <v>3</v>
      </c>
      <c r="AI37" s="2135"/>
      <c r="AJ37" s="2135"/>
      <c r="AK37" s="2136"/>
      <c r="AL37" s="900"/>
      <c r="AM37" s="1043"/>
      <c r="AN37" s="907" t="s">
        <v>372</v>
      </c>
    </row>
    <row r="38" spans="1:40" ht="13.5" customHeight="1">
      <c r="A38" s="400"/>
      <c r="B38" s="401"/>
      <c r="C38" s="280"/>
      <c r="D38" s="280"/>
      <c r="E38" s="14"/>
      <c r="F38" s="281"/>
      <c r="G38" s="281"/>
      <c r="H38" s="14"/>
      <c r="I38" s="14"/>
      <c r="J38" s="14"/>
      <c r="K38" s="14"/>
      <c r="L38" s="14"/>
      <c r="M38" s="14"/>
      <c r="N38" s="14"/>
      <c r="O38" s="14"/>
      <c r="P38" s="14"/>
      <c r="Q38" s="89"/>
      <c r="R38" s="89"/>
      <c r="S38" s="89"/>
      <c r="T38" s="14"/>
      <c r="U38" s="89"/>
      <c r="V38" s="562"/>
      <c r="W38" s="562"/>
      <c r="X38" s="562"/>
      <c r="Y38" s="562"/>
      <c r="Z38" s="562"/>
      <c r="AA38" s="562"/>
      <c r="AB38" s="562"/>
      <c r="AC38" s="562"/>
      <c r="AD38" s="11"/>
      <c r="AE38" s="11"/>
      <c r="AF38" s="11"/>
      <c r="AG38" s="11"/>
      <c r="AH38" s="11"/>
      <c r="AI38" s="11"/>
      <c r="AJ38" s="11"/>
      <c r="AK38" s="282"/>
      <c r="AL38" s="366"/>
      <c r="AM38" s="13"/>
      <c r="AN38" s="283"/>
    </row>
    <row r="39" spans="1:40" ht="13.5" customHeight="1">
      <c r="A39" s="2112" t="s">
        <v>698</v>
      </c>
      <c r="B39" s="2113"/>
      <c r="C39" s="1534" t="s">
        <v>374</v>
      </c>
      <c r="D39" s="1535"/>
      <c r="E39" s="1535"/>
      <c r="F39" s="1535"/>
      <c r="G39" s="1535"/>
      <c r="H39" s="1535"/>
      <c r="I39" s="1536"/>
      <c r="J39" s="103"/>
      <c r="K39" s="38"/>
      <c r="L39" s="38"/>
      <c r="M39" s="38"/>
      <c r="N39" s="38"/>
      <c r="O39" s="38"/>
      <c r="P39" s="107"/>
      <c r="Q39" s="249"/>
      <c r="R39" s="249"/>
      <c r="S39" s="249"/>
      <c r="T39" s="2109" t="s">
        <v>725</v>
      </c>
      <c r="U39" s="2110"/>
      <c r="V39" s="2110"/>
      <c r="W39" s="2110"/>
      <c r="X39" s="2110"/>
      <c r="Y39" s="2110"/>
      <c r="Z39" s="2110"/>
      <c r="AA39" s="2110"/>
      <c r="AB39" s="2111"/>
      <c r="AC39" s="2109" t="s">
        <v>428</v>
      </c>
      <c r="AD39" s="2110"/>
      <c r="AE39" s="2110"/>
      <c r="AF39" s="2110"/>
      <c r="AG39" s="2110"/>
      <c r="AH39" s="2110"/>
      <c r="AI39" s="2110"/>
      <c r="AJ39" s="2110"/>
      <c r="AK39" s="2111"/>
      <c r="AL39" s="396" t="s">
        <v>141</v>
      </c>
      <c r="AM39" s="92" t="s">
        <v>686</v>
      </c>
      <c r="AN39" s="398" t="s">
        <v>142</v>
      </c>
    </row>
    <row r="40" spans="1:40" ht="13.5" customHeight="1">
      <c r="A40" s="2114"/>
      <c r="B40" s="2115"/>
      <c r="C40" s="1817"/>
      <c r="D40" s="1585"/>
      <c r="E40" s="1585"/>
      <c r="F40" s="1585"/>
      <c r="G40" s="1585"/>
      <c r="H40" s="1585"/>
      <c r="I40" s="1819"/>
      <c r="J40" s="1534" t="s">
        <v>375</v>
      </c>
      <c r="K40" s="1535"/>
      <c r="L40" s="1535"/>
      <c r="M40" s="1536"/>
      <c r="N40" s="1537" t="s">
        <v>39</v>
      </c>
      <c r="O40" s="1919"/>
      <c r="P40" s="1919"/>
      <c r="Q40" s="1919"/>
      <c r="R40" s="1919"/>
      <c r="S40" s="1920"/>
      <c r="T40" s="1386">
        <v>0</v>
      </c>
      <c r="U40" s="1387"/>
      <c r="V40" s="1387"/>
      <c r="W40" s="1387"/>
      <c r="X40" s="1387"/>
      <c r="Y40" s="1387"/>
      <c r="Z40" s="1387"/>
      <c r="AA40" s="1387"/>
      <c r="AB40" s="1388"/>
      <c r="AC40" s="1386">
        <v>0</v>
      </c>
      <c r="AD40" s="1387"/>
      <c r="AE40" s="1387"/>
      <c r="AF40" s="1387"/>
      <c r="AG40" s="1387"/>
      <c r="AH40" s="1387"/>
      <c r="AI40" s="1387"/>
      <c r="AJ40" s="1387"/>
      <c r="AK40" s="1388"/>
      <c r="AL40" s="1992"/>
      <c r="AM40" s="1318"/>
      <c r="AN40" s="1843"/>
    </row>
    <row r="41" spans="1:40" ht="13.5" customHeight="1">
      <c r="A41" s="2114"/>
      <c r="B41" s="2115"/>
      <c r="C41" s="1522"/>
      <c r="D41" s="1523"/>
      <c r="E41" s="1523"/>
      <c r="F41" s="1523"/>
      <c r="G41" s="1523"/>
      <c r="H41" s="1523"/>
      <c r="I41" s="1524"/>
      <c r="J41" s="1522"/>
      <c r="K41" s="1523"/>
      <c r="L41" s="1523"/>
      <c r="M41" s="1524"/>
      <c r="N41" s="1537" t="s">
        <v>40</v>
      </c>
      <c r="O41" s="1508"/>
      <c r="P41" s="1508"/>
      <c r="Q41" s="1508"/>
      <c r="R41" s="1508"/>
      <c r="S41" s="1509"/>
      <c r="T41" s="1386">
        <v>0</v>
      </c>
      <c r="U41" s="1387"/>
      <c r="V41" s="1387"/>
      <c r="W41" s="1387"/>
      <c r="X41" s="1387"/>
      <c r="Y41" s="1387"/>
      <c r="Z41" s="1387"/>
      <c r="AA41" s="1387"/>
      <c r="AB41" s="1388"/>
      <c r="AC41" s="1295"/>
      <c r="AD41" s="1296"/>
      <c r="AE41" s="1296"/>
      <c r="AF41" s="1296"/>
      <c r="AG41" s="1296"/>
      <c r="AH41" s="1296"/>
      <c r="AI41" s="1296"/>
      <c r="AJ41" s="1296"/>
      <c r="AK41" s="1378"/>
      <c r="AL41" s="1993"/>
      <c r="AM41" s="1203"/>
      <c r="AN41" s="1750"/>
    </row>
    <row r="42" spans="1:40" ht="13.5" customHeight="1">
      <c r="A42" s="2114"/>
      <c r="B42" s="2115"/>
      <c r="C42" s="1534" t="s">
        <v>376</v>
      </c>
      <c r="D42" s="1535"/>
      <c r="E42" s="1535"/>
      <c r="F42" s="1535"/>
      <c r="G42" s="1535"/>
      <c r="H42" s="1535"/>
      <c r="I42" s="1536"/>
      <c r="J42" s="1519" t="s">
        <v>41</v>
      </c>
      <c r="K42" s="1520"/>
      <c r="L42" s="1520"/>
      <c r="M42" s="1520"/>
      <c r="N42" s="1520"/>
      <c r="O42" s="1520"/>
      <c r="P42" s="1520"/>
      <c r="Q42" s="1520"/>
      <c r="R42" s="1520"/>
      <c r="S42" s="1525"/>
      <c r="T42" s="1386">
        <v>0</v>
      </c>
      <c r="U42" s="1387"/>
      <c r="V42" s="1387"/>
      <c r="W42" s="1387"/>
      <c r="X42" s="1387"/>
      <c r="Y42" s="1387"/>
      <c r="Z42" s="1387"/>
      <c r="AA42" s="1387"/>
      <c r="AB42" s="1388"/>
      <c r="AC42" s="1386"/>
      <c r="AD42" s="1387"/>
      <c r="AE42" s="1387"/>
      <c r="AF42" s="1387"/>
      <c r="AG42" s="1387"/>
      <c r="AH42" s="1387"/>
      <c r="AI42" s="1387"/>
      <c r="AJ42" s="1387"/>
      <c r="AK42" s="1388"/>
      <c r="AL42" s="1992"/>
      <c r="AM42" s="1318"/>
      <c r="AN42" s="1843"/>
    </row>
    <row r="43" spans="1:40" ht="13.5" customHeight="1">
      <c r="A43" s="2114"/>
      <c r="B43" s="2115"/>
      <c r="C43" s="1522"/>
      <c r="D43" s="1523"/>
      <c r="E43" s="1523"/>
      <c r="F43" s="1523"/>
      <c r="G43" s="1523"/>
      <c r="H43" s="1523"/>
      <c r="I43" s="1524"/>
      <c r="J43" s="1519" t="s">
        <v>42</v>
      </c>
      <c r="K43" s="1520"/>
      <c r="L43" s="1520"/>
      <c r="M43" s="1520"/>
      <c r="N43" s="1520"/>
      <c r="O43" s="1520"/>
      <c r="P43" s="1520"/>
      <c r="Q43" s="1520"/>
      <c r="R43" s="1520"/>
      <c r="S43" s="1525"/>
      <c r="T43" s="1386">
        <v>0</v>
      </c>
      <c r="U43" s="1387"/>
      <c r="V43" s="1387"/>
      <c r="W43" s="1387"/>
      <c r="X43" s="1387"/>
      <c r="Y43" s="1387"/>
      <c r="Z43" s="1387"/>
      <c r="AA43" s="1387"/>
      <c r="AB43" s="1388"/>
      <c r="AC43" s="1386"/>
      <c r="AD43" s="1387"/>
      <c r="AE43" s="1387"/>
      <c r="AF43" s="1387"/>
      <c r="AG43" s="1387"/>
      <c r="AH43" s="1387"/>
      <c r="AI43" s="1387"/>
      <c r="AJ43" s="1387"/>
      <c r="AK43" s="1388"/>
      <c r="AL43" s="1993"/>
      <c r="AM43" s="1203"/>
      <c r="AN43" s="1751"/>
    </row>
    <row r="44" spans="1:41" ht="13.5" customHeight="1" thickBot="1">
      <c r="A44" s="2114"/>
      <c r="B44" s="2115"/>
      <c r="C44" s="2096" t="s">
        <v>43</v>
      </c>
      <c r="D44" s="2097"/>
      <c r="E44" s="2097"/>
      <c r="F44" s="2097"/>
      <c r="G44" s="2097"/>
      <c r="H44" s="2097"/>
      <c r="I44" s="2097"/>
      <c r="J44" s="2097"/>
      <c r="K44" s="2097"/>
      <c r="L44" s="2097"/>
      <c r="M44" s="2097"/>
      <c r="N44" s="2097"/>
      <c r="O44" s="2097"/>
      <c r="P44" s="2097"/>
      <c r="Q44" s="2097"/>
      <c r="R44" s="2097"/>
      <c r="S44" s="2097"/>
      <c r="T44" s="1982" t="str">
        <f>IF(AND(T40&gt;=T41,T42&gt;=T43),"OK","NG")</f>
        <v>OK</v>
      </c>
      <c r="U44" s="1983"/>
      <c r="V44" s="1983"/>
      <c r="W44" s="1983"/>
      <c r="X44" s="1983"/>
      <c r="Y44" s="1983"/>
      <c r="Z44" s="1983"/>
      <c r="AA44" s="1983"/>
      <c r="AB44" s="1984"/>
      <c r="AC44" s="1982" t="str">
        <f>IF(AND(AC40&gt;=AC41,AC42&gt;=AC43),"OK","NG")</f>
        <v>OK</v>
      </c>
      <c r="AD44" s="1983"/>
      <c r="AE44" s="1983"/>
      <c r="AF44" s="1983"/>
      <c r="AG44" s="1983"/>
      <c r="AH44" s="1983"/>
      <c r="AI44" s="1983"/>
      <c r="AJ44" s="1983"/>
      <c r="AK44" s="1984"/>
      <c r="AL44" s="924" t="s">
        <v>184</v>
      </c>
      <c r="AM44" s="1044" t="s">
        <v>184</v>
      </c>
      <c r="AN44" s="925" t="s">
        <v>184</v>
      </c>
      <c r="AO44" s="6"/>
    </row>
    <row r="45" spans="1:40" ht="13.5" customHeight="1" thickTop="1">
      <c r="A45" s="2114"/>
      <c r="B45" s="2115"/>
      <c r="C45" s="2098" t="s">
        <v>299</v>
      </c>
      <c r="D45" s="2099"/>
      <c r="E45" s="2099"/>
      <c r="F45" s="2099"/>
      <c r="G45" s="2100"/>
      <c r="H45" s="563"/>
      <c r="I45" s="564"/>
      <c r="J45" s="565"/>
      <c r="K45" s="565"/>
      <c r="L45" s="565"/>
      <c r="M45" s="565"/>
      <c r="N45" s="565"/>
      <c r="O45" s="2107" t="s">
        <v>306</v>
      </c>
      <c r="P45" s="2107"/>
      <c r="Q45" s="2107"/>
      <c r="R45" s="2107"/>
      <c r="S45" s="2108"/>
      <c r="T45" s="2109" t="s">
        <v>429</v>
      </c>
      <c r="U45" s="2110"/>
      <c r="V45" s="2110"/>
      <c r="W45" s="2110"/>
      <c r="X45" s="2110"/>
      <c r="Y45" s="2110"/>
      <c r="Z45" s="2110"/>
      <c r="AA45" s="2110"/>
      <c r="AB45" s="2111"/>
      <c r="AC45" s="2109" t="s">
        <v>428</v>
      </c>
      <c r="AD45" s="2110"/>
      <c r="AE45" s="2110"/>
      <c r="AF45" s="2110"/>
      <c r="AG45" s="2110"/>
      <c r="AH45" s="2110"/>
      <c r="AI45" s="2110"/>
      <c r="AJ45" s="2110"/>
      <c r="AK45" s="2111"/>
      <c r="AL45" s="556" t="s">
        <v>141</v>
      </c>
      <c r="AM45" s="566" t="s">
        <v>686</v>
      </c>
      <c r="AN45" s="360" t="s">
        <v>142</v>
      </c>
    </row>
    <row r="46" spans="1:40" ht="13.5" customHeight="1">
      <c r="A46" s="2114"/>
      <c r="B46" s="2115"/>
      <c r="C46" s="2101"/>
      <c r="D46" s="2102"/>
      <c r="E46" s="2102"/>
      <c r="F46" s="2102"/>
      <c r="G46" s="2103"/>
      <c r="H46" s="1519" t="s">
        <v>377</v>
      </c>
      <c r="I46" s="1520"/>
      <c r="J46" s="1520"/>
      <c r="K46" s="1520"/>
      <c r="L46" s="1520"/>
      <c r="M46" s="1520"/>
      <c r="N46" s="1520"/>
      <c r="O46" s="1520"/>
      <c r="P46" s="1520"/>
      <c r="Q46" s="1520"/>
      <c r="R46" s="1520"/>
      <c r="S46" s="1525"/>
      <c r="T46" s="1771"/>
      <c r="U46" s="1771"/>
      <c r="V46" s="1771"/>
      <c r="W46" s="1771"/>
      <c r="X46" s="1771"/>
      <c r="Y46" s="1771"/>
      <c r="Z46" s="1771"/>
      <c r="AA46" s="1771"/>
      <c r="AB46" s="1771"/>
      <c r="AC46" s="1770"/>
      <c r="AD46" s="1771"/>
      <c r="AE46" s="1771"/>
      <c r="AF46" s="1771"/>
      <c r="AG46" s="1771"/>
      <c r="AH46" s="1771"/>
      <c r="AI46" s="1771"/>
      <c r="AJ46" s="1771"/>
      <c r="AK46" s="1772"/>
      <c r="AL46" s="926"/>
      <c r="AM46" s="1045"/>
      <c r="AN46" s="927"/>
    </row>
    <row r="47" spans="1:40" ht="13.5" customHeight="1">
      <c r="A47" s="2114"/>
      <c r="B47" s="2115"/>
      <c r="C47" s="2101"/>
      <c r="D47" s="2102"/>
      <c r="E47" s="2102"/>
      <c r="F47" s="2102"/>
      <c r="G47" s="2103"/>
      <c r="H47" s="103" t="s">
        <v>44</v>
      </c>
      <c r="I47" s="38"/>
      <c r="J47" s="38"/>
      <c r="K47" s="38"/>
      <c r="L47" s="38"/>
      <c r="M47" s="38"/>
      <c r="N47" s="38"/>
      <c r="O47" s="38"/>
      <c r="P47" s="38"/>
      <c r="Q47" s="38"/>
      <c r="R47" s="38"/>
      <c r="S47" s="38"/>
      <c r="T47" s="1364">
        <v>0</v>
      </c>
      <c r="U47" s="1365"/>
      <c r="V47" s="1365"/>
      <c r="W47" s="1365"/>
      <c r="X47" s="1365"/>
      <c r="Y47" s="1365"/>
      <c r="Z47" s="1365"/>
      <c r="AA47" s="1365"/>
      <c r="AB47" s="1366"/>
      <c r="AC47" s="1364">
        <v>0</v>
      </c>
      <c r="AD47" s="1365"/>
      <c r="AE47" s="1365"/>
      <c r="AF47" s="1365"/>
      <c r="AG47" s="1365"/>
      <c r="AH47" s="1365"/>
      <c r="AI47" s="1365"/>
      <c r="AJ47" s="1365"/>
      <c r="AK47" s="1366"/>
      <c r="AL47" s="900"/>
      <c r="AM47" s="971"/>
      <c r="AN47" s="1843" t="s">
        <v>45</v>
      </c>
    </row>
    <row r="48" spans="1:40" ht="13.5" customHeight="1">
      <c r="A48" s="2114"/>
      <c r="B48" s="2115"/>
      <c r="C48" s="2101"/>
      <c r="D48" s="2102"/>
      <c r="E48" s="2102"/>
      <c r="F48" s="2102"/>
      <c r="G48" s="2103"/>
      <c r="H48" s="1148" t="s">
        <v>378</v>
      </c>
      <c r="I48" s="93"/>
      <c r="J48" s="93"/>
      <c r="K48" s="93"/>
      <c r="L48" s="93"/>
      <c r="M48" s="93"/>
      <c r="N48" s="93"/>
      <c r="O48" s="93"/>
      <c r="P48" s="93"/>
      <c r="Q48" s="93"/>
      <c r="R48" s="93"/>
      <c r="S48" s="93"/>
      <c r="T48" s="2093">
        <v>2</v>
      </c>
      <c r="U48" s="2094"/>
      <c r="V48" s="2094"/>
      <c r="W48" s="2094"/>
      <c r="X48" s="2094"/>
      <c r="Y48" s="2094"/>
      <c r="Z48" s="2094"/>
      <c r="AA48" s="2094"/>
      <c r="AB48" s="2095"/>
      <c r="AC48" s="2093">
        <v>2</v>
      </c>
      <c r="AD48" s="2094"/>
      <c r="AE48" s="2094"/>
      <c r="AF48" s="2094"/>
      <c r="AG48" s="2094"/>
      <c r="AH48" s="2094"/>
      <c r="AI48" s="2094"/>
      <c r="AJ48" s="2094"/>
      <c r="AK48" s="2095"/>
      <c r="AL48" s="900"/>
      <c r="AM48" s="971"/>
      <c r="AN48" s="1602"/>
    </row>
    <row r="49" spans="1:40" ht="13.5" customHeight="1">
      <c r="A49" s="2114"/>
      <c r="B49" s="2115"/>
      <c r="C49" s="2101"/>
      <c r="D49" s="2102"/>
      <c r="E49" s="2102"/>
      <c r="F49" s="2102"/>
      <c r="G49" s="2103"/>
      <c r="H49" s="103" t="s">
        <v>379</v>
      </c>
      <c r="I49" s="38"/>
      <c r="J49" s="38"/>
      <c r="K49" s="38"/>
      <c r="L49" s="38"/>
      <c r="M49" s="38"/>
      <c r="N49" s="38"/>
      <c r="O49" s="38"/>
      <c r="P49" s="38"/>
      <c r="Q49" s="38"/>
      <c r="R49" s="38"/>
      <c r="S49" s="38"/>
      <c r="T49" s="1364">
        <v>0</v>
      </c>
      <c r="U49" s="1365"/>
      <c r="V49" s="1365"/>
      <c r="W49" s="1365"/>
      <c r="X49" s="1365"/>
      <c r="Y49" s="1365"/>
      <c r="Z49" s="1365"/>
      <c r="AA49" s="1365"/>
      <c r="AB49" s="1366"/>
      <c r="AC49" s="1364">
        <v>0</v>
      </c>
      <c r="AD49" s="1365"/>
      <c r="AE49" s="1365"/>
      <c r="AF49" s="1365"/>
      <c r="AG49" s="1365"/>
      <c r="AH49" s="1365"/>
      <c r="AI49" s="1365"/>
      <c r="AJ49" s="1365"/>
      <c r="AK49" s="1366"/>
      <c r="AL49" s="900"/>
      <c r="AM49" s="971"/>
      <c r="AN49" s="1602"/>
    </row>
    <row r="50" spans="1:40" ht="13.5" customHeight="1">
      <c r="A50" s="2114"/>
      <c r="B50" s="2115"/>
      <c r="C50" s="2101"/>
      <c r="D50" s="2102"/>
      <c r="E50" s="2102"/>
      <c r="F50" s="2102"/>
      <c r="G50" s="2103"/>
      <c r="H50" s="103" t="s">
        <v>380</v>
      </c>
      <c r="I50" s="38"/>
      <c r="J50" s="38"/>
      <c r="K50" s="38"/>
      <c r="L50" s="38"/>
      <c r="M50" s="38"/>
      <c r="N50" s="38"/>
      <c r="O50" s="38"/>
      <c r="P50" s="38"/>
      <c r="Q50" s="38"/>
      <c r="R50" s="38"/>
      <c r="S50" s="38"/>
      <c r="T50" s="1364">
        <v>0</v>
      </c>
      <c r="U50" s="1365"/>
      <c r="V50" s="1365"/>
      <c r="W50" s="1365"/>
      <c r="X50" s="1365"/>
      <c r="Y50" s="1365"/>
      <c r="Z50" s="1365"/>
      <c r="AA50" s="1365"/>
      <c r="AB50" s="1366"/>
      <c r="AC50" s="1364">
        <v>0</v>
      </c>
      <c r="AD50" s="1365"/>
      <c r="AE50" s="1365"/>
      <c r="AF50" s="1365"/>
      <c r="AG50" s="1365"/>
      <c r="AH50" s="1365"/>
      <c r="AI50" s="1365"/>
      <c r="AJ50" s="1365"/>
      <c r="AK50" s="1366"/>
      <c r="AL50" s="900"/>
      <c r="AM50" s="971"/>
      <c r="AN50" s="1602"/>
    </row>
    <row r="51" spans="1:40" ht="13.5" customHeight="1" thickBot="1">
      <c r="A51" s="2114"/>
      <c r="B51" s="2115"/>
      <c r="C51" s="2104"/>
      <c r="D51" s="2105"/>
      <c r="E51" s="2105"/>
      <c r="F51" s="2105"/>
      <c r="G51" s="2106"/>
      <c r="H51" s="289" t="s">
        <v>46</v>
      </c>
      <c r="I51" s="216"/>
      <c r="J51" s="216"/>
      <c r="K51" s="216"/>
      <c r="L51" s="216"/>
      <c r="M51" s="216"/>
      <c r="N51" s="216"/>
      <c r="O51" s="216"/>
      <c r="P51" s="216"/>
      <c r="Q51" s="216"/>
      <c r="R51" s="216"/>
      <c r="S51" s="248"/>
      <c r="T51" s="1982" t="str">
        <f>IF(T50&gt;T47,"OK","NG")</f>
        <v>NG</v>
      </c>
      <c r="U51" s="1983"/>
      <c r="V51" s="1983"/>
      <c r="W51" s="1983"/>
      <c r="X51" s="1983"/>
      <c r="Y51" s="1983"/>
      <c r="Z51" s="1983"/>
      <c r="AA51" s="1983"/>
      <c r="AB51" s="1984"/>
      <c r="AC51" s="1982" t="str">
        <f>IF(AC50&gt;AC47,"OK","NG")</f>
        <v>NG</v>
      </c>
      <c r="AD51" s="1983"/>
      <c r="AE51" s="1983"/>
      <c r="AF51" s="1983"/>
      <c r="AG51" s="1983"/>
      <c r="AH51" s="1983"/>
      <c r="AI51" s="1983"/>
      <c r="AJ51" s="1983"/>
      <c r="AK51" s="1984"/>
      <c r="AL51" s="928" t="s">
        <v>184</v>
      </c>
      <c r="AM51" s="1031" t="s">
        <v>47</v>
      </c>
      <c r="AN51" s="2079"/>
    </row>
    <row r="52" spans="1:40" ht="13.5" customHeight="1" thickTop="1">
      <c r="A52" s="2114"/>
      <c r="B52" s="2115"/>
      <c r="C52" s="2083" t="s">
        <v>300</v>
      </c>
      <c r="D52" s="2084"/>
      <c r="E52" s="2084"/>
      <c r="F52" s="2084"/>
      <c r="G52" s="2085"/>
      <c r="H52" s="2076" t="s">
        <v>377</v>
      </c>
      <c r="I52" s="2077"/>
      <c r="J52" s="2077"/>
      <c r="K52" s="2077"/>
      <c r="L52" s="2077"/>
      <c r="M52" s="2077"/>
      <c r="N52" s="2077"/>
      <c r="O52" s="2077"/>
      <c r="P52" s="2077"/>
      <c r="Q52" s="2077"/>
      <c r="R52" s="2077"/>
      <c r="S52" s="2078"/>
      <c r="T52" s="2090"/>
      <c r="U52" s="2091"/>
      <c r="V52" s="2091"/>
      <c r="W52" s="2091"/>
      <c r="X52" s="2091"/>
      <c r="Y52" s="2091"/>
      <c r="Z52" s="2091"/>
      <c r="AA52" s="2091"/>
      <c r="AB52" s="2092"/>
      <c r="AC52" s="2091"/>
      <c r="AD52" s="2091"/>
      <c r="AE52" s="2091"/>
      <c r="AF52" s="2091"/>
      <c r="AG52" s="2091"/>
      <c r="AH52" s="2091"/>
      <c r="AI52" s="2091"/>
      <c r="AJ52" s="2091"/>
      <c r="AK52" s="2092"/>
      <c r="AL52" s="929"/>
      <c r="AM52" s="993"/>
      <c r="AN52" s="912"/>
    </row>
    <row r="53" spans="1:40" ht="13.5" customHeight="1">
      <c r="A53" s="2114"/>
      <c r="B53" s="2115"/>
      <c r="C53" s="2086"/>
      <c r="D53" s="2013"/>
      <c r="E53" s="2013"/>
      <c r="F53" s="2013"/>
      <c r="G53" s="2014"/>
      <c r="H53" s="103" t="s">
        <v>48</v>
      </c>
      <c r="I53" s="38"/>
      <c r="J53" s="38"/>
      <c r="K53" s="38"/>
      <c r="L53" s="38"/>
      <c r="M53" s="38"/>
      <c r="N53" s="38"/>
      <c r="O53" s="38"/>
      <c r="P53" s="38"/>
      <c r="Q53" s="38"/>
      <c r="R53" s="38"/>
      <c r="S53" s="38"/>
      <c r="T53" s="2080">
        <v>0</v>
      </c>
      <c r="U53" s="2081"/>
      <c r="V53" s="2081"/>
      <c r="W53" s="2081"/>
      <c r="X53" s="2081"/>
      <c r="Y53" s="2081"/>
      <c r="Z53" s="2081"/>
      <c r="AA53" s="2081"/>
      <c r="AB53" s="2082"/>
      <c r="AC53" s="2080">
        <v>0</v>
      </c>
      <c r="AD53" s="2081"/>
      <c r="AE53" s="2081"/>
      <c r="AF53" s="2081"/>
      <c r="AG53" s="2081"/>
      <c r="AH53" s="2081"/>
      <c r="AI53" s="2081"/>
      <c r="AJ53" s="2081"/>
      <c r="AK53" s="2082"/>
      <c r="AL53" s="913"/>
      <c r="AM53" s="971"/>
      <c r="AN53" s="1843" t="s">
        <v>45</v>
      </c>
    </row>
    <row r="54" spans="1:40" ht="13.5" customHeight="1">
      <c r="A54" s="2114"/>
      <c r="B54" s="2115"/>
      <c r="C54" s="2086"/>
      <c r="D54" s="2013"/>
      <c r="E54" s="2013"/>
      <c r="F54" s="2013"/>
      <c r="G54" s="2014"/>
      <c r="H54" s="103" t="s">
        <v>382</v>
      </c>
      <c r="I54" s="38"/>
      <c r="J54" s="38"/>
      <c r="K54" s="38"/>
      <c r="L54" s="38"/>
      <c r="M54" s="38"/>
      <c r="N54" s="38"/>
      <c r="O54" s="38"/>
      <c r="P54" s="38"/>
      <c r="Q54" s="38"/>
      <c r="R54" s="38"/>
      <c r="S54" s="38"/>
      <c r="T54" s="2080">
        <v>0</v>
      </c>
      <c r="U54" s="2081"/>
      <c r="V54" s="2081"/>
      <c r="W54" s="2081"/>
      <c r="X54" s="2081"/>
      <c r="Y54" s="2081"/>
      <c r="Z54" s="2081"/>
      <c r="AA54" s="2081"/>
      <c r="AB54" s="2082"/>
      <c r="AC54" s="2080">
        <v>0</v>
      </c>
      <c r="AD54" s="2081"/>
      <c r="AE54" s="2081"/>
      <c r="AF54" s="2081"/>
      <c r="AG54" s="2081"/>
      <c r="AH54" s="2081"/>
      <c r="AI54" s="2081"/>
      <c r="AJ54" s="2081"/>
      <c r="AK54" s="2082"/>
      <c r="AL54" s="913"/>
      <c r="AM54" s="971"/>
      <c r="AN54" s="1602"/>
    </row>
    <row r="55" spans="1:40" ht="13.5" customHeight="1">
      <c r="A55" s="2114"/>
      <c r="B55" s="2115"/>
      <c r="C55" s="2086"/>
      <c r="D55" s="2013"/>
      <c r="E55" s="2013"/>
      <c r="F55" s="2013"/>
      <c r="G55" s="2014"/>
      <c r="H55" s="103" t="s">
        <v>383</v>
      </c>
      <c r="I55" s="38"/>
      <c r="J55" s="38"/>
      <c r="K55" s="38"/>
      <c r="L55" s="38"/>
      <c r="M55" s="38"/>
      <c r="N55" s="38"/>
      <c r="O55" s="38"/>
      <c r="P55" s="38"/>
      <c r="Q55" s="38"/>
      <c r="R55" s="38"/>
      <c r="S55" s="38"/>
      <c r="T55" s="2080">
        <v>0</v>
      </c>
      <c r="U55" s="2081"/>
      <c r="V55" s="2081"/>
      <c r="W55" s="2081"/>
      <c r="X55" s="2081"/>
      <c r="Y55" s="2081"/>
      <c r="Z55" s="2081"/>
      <c r="AA55" s="2081"/>
      <c r="AB55" s="2082"/>
      <c r="AC55" s="2080">
        <v>0</v>
      </c>
      <c r="AD55" s="2081"/>
      <c r="AE55" s="2081"/>
      <c r="AF55" s="2081"/>
      <c r="AG55" s="2081"/>
      <c r="AH55" s="2081"/>
      <c r="AI55" s="2081"/>
      <c r="AJ55" s="2081"/>
      <c r="AK55" s="2082"/>
      <c r="AL55" s="913"/>
      <c r="AM55" s="971"/>
      <c r="AN55" s="1602"/>
    </row>
    <row r="56" spans="1:40" ht="13.5" customHeight="1">
      <c r="A56" s="2114"/>
      <c r="B56" s="2115"/>
      <c r="C56" s="2086"/>
      <c r="D56" s="2013"/>
      <c r="E56" s="2013"/>
      <c r="F56" s="2013"/>
      <c r="G56" s="2014"/>
      <c r="H56" s="103" t="s">
        <v>384</v>
      </c>
      <c r="I56" s="38"/>
      <c r="J56" s="38"/>
      <c r="K56" s="38"/>
      <c r="L56" s="38"/>
      <c r="M56" s="38"/>
      <c r="N56" s="38"/>
      <c r="O56" s="38"/>
      <c r="P56" s="38"/>
      <c r="Q56" s="38"/>
      <c r="R56" s="38"/>
      <c r="S56" s="38"/>
      <c r="T56" s="2080">
        <v>0</v>
      </c>
      <c r="U56" s="2081"/>
      <c r="V56" s="2081"/>
      <c r="W56" s="2081"/>
      <c r="X56" s="2081"/>
      <c r="Y56" s="2081"/>
      <c r="Z56" s="2081"/>
      <c r="AA56" s="2081"/>
      <c r="AB56" s="2082"/>
      <c r="AC56" s="2080">
        <v>0</v>
      </c>
      <c r="AD56" s="2081"/>
      <c r="AE56" s="2081"/>
      <c r="AF56" s="2081"/>
      <c r="AG56" s="2081"/>
      <c r="AH56" s="2081"/>
      <c r="AI56" s="2081"/>
      <c r="AJ56" s="2081"/>
      <c r="AK56" s="2082"/>
      <c r="AL56" s="913"/>
      <c r="AM56" s="971"/>
      <c r="AN56" s="1602"/>
    </row>
    <row r="57" spans="1:40" ht="13.5" customHeight="1" thickBot="1">
      <c r="A57" s="2116"/>
      <c r="B57" s="2117"/>
      <c r="C57" s="2087"/>
      <c r="D57" s="2088"/>
      <c r="E57" s="2088"/>
      <c r="F57" s="2088"/>
      <c r="G57" s="2089"/>
      <c r="H57" s="289" t="s">
        <v>49</v>
      </c>
      <c r="I57" s="216"/>
      <c r="J57" s="216"/>
      <c r="K57" s="216"/>
      <c r="L57" s="216"/>
      <c r="M57" s="216"/>
      <c r="N57" s="216"/>
      <c r="O57" s="216"/>
      <c r="P57" s="216"/>
      <c r="Q57" s="216"/>
      <c r="R57" s="216"/>
      <c r="S57" s="248"/>
      <c r="T57" s="1982" t="str">
        <f>IF(T56&gt;T53,"OK","NG")</f>
        <v>NG</v>
      </c>
      <c r="U57" s="1983"/>
      <c r="V57" s="1983"/>
      <c r="W57" s="1983"/>
      <c r="X57" s="1983"/>
      <c r="Y57" s="1983"/>
      <c r="Z57" s="1983"/>
      <c r="AA57" s="1983"/>
      <c r="AB57" s="1984"/>
      <c r="AC57" s="1982" t="str">
        <f>IF(AC56&gt;AC53,"OK","NG")</f>
        <v>NG</v>
      </c>
      <c r="AD57" s="1983"/>
      <c r="AE57" s="1983"/>
      <c r="AF57" s="1983"/>
      <c r="AG57" s="1983"/>
      <c r="AH57" s="1983"/>
      <c r="AI57" s="1983"/>
      <c r="AJ57" s="1983"/>
      <c r="AK57" s="1984"/>
      <c r="AL57" s="924" t="s">
        <v>184</v>
      </c>
      <c r="AM57" s="1025" t="s">
        <v>50</v>
      </c>
      <c r="AN57" s="2079"/>
    </row>
    <row r="58" spans="1:40" ht="13.5" customHeight="1" thickTop="1">
      <c r="A58" s="285"/>
      <c r="B58" s="11"/>
      <c r="C58" s="11"/>
      <c r="D58" s="11"/>
      <c r="E58" s="14"/>
      <c r="F58" s="402"/>
      <c r="G58" s="11"/>
      <c r="H58" s="11"/>
      <c r="I58" s="11"/>
      <c r="J58" s="284"/>
      <c r="K58" s="284"/>
      <c r="L58" s="284"/>
      <c r="M58" s="14"/>
      <c r="N58" s="14"/>
      <c r="O58" s="14"/>
      <c r="P58" s="14"/>
      <c r="Q58" s="14"/>
      <c r="R58" s="403"/>
      <c r="S58" s="403" t="s">
        <v>390</v>
      </c>
      <c r="T58" s="403"/>
      <c r="U58" s="1046"/>
      <c r="V58" s="1047"/>
      <c r="W58" s="1047"/>
      <c r="X58" s="1048"/>
      <c r="Y58" s="403" t="s">
        <v>51</v>
      </c>
      <c r="Z58" s="403"/>
      <c r="AA58" s="403"/>
      <c r="AB58" s="403"/>
      <c r="AC58" s="403"/>
      <c r="AD58" s="403"/>
      <c r="AE58" s="403"/>
      <c r="AF58" s="567"/>
      <c r="AG58" s="403"/>
      <c r="AH58" s="403"/>
      <c r="AI58" s="14"/>
      <c r="AJ58" s="14"/>
      <c r="AK58" s="14"/>
      <c r="AL58" s="14"/>
      <c r="AM58" s="403"/>
      <c r="AN58" s="19"/>
    </row>
    <row r="59" spans="1:40" ht="13.5" customHeight="1">
      <c r="A59" s="285"/>
      <c r="B59" s="11"/>
      <c r="C59" s="11"/>
      <c r="D59" s="11"/>
      <c r="E59" s="14"/>
      <c r="F59" s="402"/>
      <c r="G59" s="11"/>
      <c r="H59" s="11"/>
      <c r="I59" s="11"/>
      <c r="J59" s="284"/>
      <c r="K59" s="284"/>
      <c r="L59" s="284"/>
      <c r="M59" s="14"/>
      <c r="N59" s="14"/>
      <c r="O59" s="14"/>
      <c r="P59" s="14"/>
      <c r="Q59" s="14"/>
      <c r="R59" s="14"/>
      <c r="S59" s="14"/>
      <c r="T59" s="14"/>
      <c r="U59" s="47"/>
      <c r="V59" s="47"/>
      <c r="W59" s="47"/>
      <c r="X59" s="47"/>
      <c r="Y59" s="14"/>
      <c r="Z59" s="14"/>
      <c r="AA59" s="14"/>
      <c r="AB59" s="14"/>
      <c r="AC59" s="14"/>
      <c r="AD59" s="14"/>
      <c r="AE59" s="14"/>
      <c r="AF59" s="15"/>
      <c r="AG59" s="14"/>
      <c r="AH59" s="14"/>
      <c r="AI59" s="14"/>
      <c r="AJ59" s="14"/>
      <c r="AK59" s="14"/>
      <c r="AL59" s="14"/>
      <c r="AM59" s="14"/>
      <c r="AN59" s="19"/>
    </row>
    <row r="60" spans="1:41" ht="13.5" customHeight="1" thickBot="1">
      <c r="A60" s="114"/>
      <c r="B60" s="76"/>
      <c r="C60" s="76"/>
      <c r="D60" s="76"/>
      <c r="E60" s="76"/>
      <c r="F60" s="76"/>
      <c r="G60" s="76"/>
      <c r="H60" s="76"/>
      <c r="I60" s="76"/>
      <c r="J60" s="76"/>
      <c r="K60" s="76"/>
      <c r="L60" s="76"/>
      <c r="M60" s="76"/>
      <c r="N60" s="76"/>
      <c r="O60" s="76"/>
      <c r="P60" s="76"/>
      <c r="Q60" s="76"/>
      <c r="R60" s="76"/>
      <c r="S60" s="1"/>
      <c r="T60" s="1"/>
      <c r="U60" s="1"/>
      <c r="V60" s="1"/>
      <c r="W60" s="1"/>
      <c r="X60" s="1"/>
      <c r="Y60" s="1"/>
      <c r="Z60" s="1"/>
      <c r="AA60" s="1"/>
      <c r="AB60" s="1"/>
      <c r="AC60" s="1"/>
      <c r="AD60" s="1"/>
      <c r="AE60" s="1"/>
      <c r="AF60" s="1"/>
      <c r="AG60" s="1"/>
      <c r="AH60" s="1"/>
      <c r="AI60" s="76"/>
      <c r="AJ60" s="76"/>
      <c r="AK60" s="76"/>
      <c r="AL60" s="76"/>
      <c r="AM60" s="76"/>
      <c r="AN60" s="88"/>
      <c r="AO60" s="8"/>
    </row>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sheetProtection password="9350" sheet="1" scenarios="1" formatCells="0" selectLockedCells="1"/>
  <mergeCells count="263">
    <mergeCell ref="A3:AM3"/>
    <mergeCell ref="A4:AN4"/>
    <mergeCell ref="A1:AN1"/>
    <mergeCell ref="C5:Q5"/>
    <mergeCell ref="R5:S5"/>
    <mergeCell ref="T5:W5"/>
    <mergeCell ref="Y5:Z5"/>
    <mergeCell ref="AA5:AD5"/>
    <mergeCell ref="AF5:AG5"/>
    <mergeCell ref="AH5:AK5"/>
    <mergeCell ref="AL5:AN5"/>
    <mergeCell ref="R6:AB6"/>
    <mergeCell ref="AC6:AK6"/>
    <mergeCell ref="C7:Q7"/>
    <mergeCell ref="R7:AB7"/>
    <mergeCell ref="AC7:AK7"/>
    <mergeCell ref="C8:Q8"/>
    <mergeCell ref="R8:AB8"/>
    <mergeCell ref="AC8:AK8"/>
    <mergeCell ref="C9:Q9"/>
    <mergeCell ref="R9:AB9"/>
    <mergeCell ref="AC9:AK9"/>
    <mergeCell ref="C10:D11"/>
    <mergeCell ref="E10:O10"/>
    <mergeCell ref="P10:Q10"/>
    <mergeCell ref="R10:AB10"/>
    <mergeCell ref="AC10:AK10"/>
    <mergeCell ref="AM10:AM11"/>
    <mergeCell ref="AN10:AN15"/>
    <mergeCell ref="E11:O11"/>
    <mergeCell ref="P11:Q11"/>
    <mergeCell ref="R11:AB11"/>
    <mergeCell ref="AC11:AK11"/>
    <mergeCell ref="R12:AB12"/>
    <mergeCell ref="AC12:AK12"/>
    <mergeCell ref="AM12:AM13"/>
    <mergeCell ref="C12:D15"/>
    <mergeCell ref="E12:J13"/>
    <mergeCell ref="N12:O12"/>
    <mergeCell ref="P12:Q12"/>
    <mergeCell ref="A13:B29"/>
    <mergeCell ref="N13:O13"/>
    <mergeCell ref="P13:Q13"/>
    <mergeCell ref="R13:AB13"/>
    <mergeCell ref="C16:D20"/>
    <mergeCell ref="E16:J16"/>
    <mergeCell ref="K16:O16"/>
    <mergeCell ref="P16:Q16"/>
    <mergeCell ref="R16:AB16"/>
    <mergeCell ref="R18:AB18"/>
    <mergeCell ref="AC13:AK13"/>
    <mergeCell ref="E14:J15"/>
    <mergeCell ref="K14:O14"/>
    <mergeCell ref="P14:Q14"/>
    <mergeCell ref="R14:AB14"/>
    <mergeCell ref="AC14:AK14"/>
    <mergeCell ref="AM14:AM15"/>
    <mergeCell ref="K15:O15"/>
    <mergeCell ref="P15:Q15"/>
    <mergeCell ref="R15:AB15"/>
    <mergeCell ref="AC15:AK15"/>
    <mergeCell ref="AC16:AK16"/>
    <mergeCell ref="AM16:AM20"/>
    <mergeCell ref="E17:J17"/>
    <mergeCell ref="K17:O17"/>
    <mergeCell ref="P17:Q17"/>
    <mergeCell ref="R17:AB17"/>
    <mergeCell ref="AC17:AK17"/>
    <mergeCell ref="E18:J18"/>
    <mergeCell ref="K18:O18"/>
    <mergeCell ref="P18:Q18"/>
    <mergeCell ref="AC18:AK18"/>
    <mergeCell ref="E19:J19"/>
    <mergeCell ref="K19:O19"/>
    <mergeCell ref="P19:Q19"/>
    <mergeCell ref="R19:AB19"/>
    <mergeCell ref="AC19:AK19"/>
    <mergeCell ref="E20:J20"/>
    <mergeCell ref="K20:O20"/>
    <mergeCell ref="P20:Q20"/>
    <mergeCell ref="R20:AB20"/>
    <mergeCell ref="AC20:AK20"/>
    <mergeCell ref="C21:D27"/>
    <mergeCell ref="E21:J21"/>
    <mergeCell ref="K21:O21"/>
    <mergeCell ref="P21:Q21"/>
    <mergeCell ref="R21:V21"/>
    <mergeCell ref="X21:AB21"/>
    <mergeCell ref="AC21:AF21"/>
    <mergeCell ref="AH21:AK21"/>
    <mergeCell ref="K23:O23"/>
    <mergeCell ref="AN21:AN31"/>
    <mergeCell ref="E22:J22"/>
    <mergeCell ref="K22:O22"/>
    <mergeCell ref="P22:Q22"/>
    <mergeCell ref="R22:V22"/>
    <mergeCell ref="X22:AB22"/>
    <mergeCell ref="AC22:AF22"/>
    <mergeCell ref="AH22:AK22"/>
    <mergeCell ref="E23:J23"/>
    <mergeCell ref="R23:V23"/>
    <mergeCell ref="X23:AB23"/>
    <mergeCell ref="AC23:AF23"/>
    <mergeCell ref="AM21:AM23"/>
    <mergeCell ref="AH23:AK23"/>
    <mergeCell ref="X24:AB24"/>
    <mergeCell ref="AC24:AF24"/>
    <mergeCell ref="AH24:AK24"/>
    <mergeCell ref="E24:G25"/>
    <mergeCell ref="H24:J24"/>
    <mergeCell ref="K24:O24"/>
    <mergeCell ref="P24:Q24"/>
    <mergeCell ref="P23:Q23"/>
    <mergeCell ref="AM24:AM25"/>
    <mergeCell ref="H25:J25"/>
    <mergeCell ref="K25:O25"/>
    <mergeCell ref="P25:Q25"/>
    <mergeCell ref="R25:V25"/>
    <mergeCell ref="X25:AB25"/>
    <mergeCell ref="AC25:AF25"/>
    <mergeCell ref="AH25:AK25"/>
    <mergeCell ref="R24:V24"/>
    <mergeCell ref="E26:G26"/>
    <mergeCell ref="H26:J26"/>
    <mergeCell ref="K26:O26"/>
    <mergeCell ref="P26:Q26"/>
    <mergeCell ref="R26:V26"/>
    <mergeCell ref="X26:AB26"/>
    <mergeCell ref="AC26:AF26"/>
    <mergeCell ref="AH26:AK26"/>
    <mergeCell ref="E27:J27"/>
    <mergeCell ref="K27:O27"/>
    <mergeCell ref="P27:Q27"/>
    <mergeCell ref="R27:V27"/>
    <mergeCell ref="X27:AB27"/>
    <mergeCell ref="AC27:AF27"/>
    <mergeCell ref="AH27:AK27"/>
    <mergeCell ref="C28:D30"/>
    <mergeCell ref="E28:G29"/>
    <mergeCell ref="H28:J28"/>
    <mergeCell ref="K28:O28"/>
    <mergeCell ref="P28:Q28"/>
    <mergeCell ref="R28:V28"/>
    <mergeCell ref="X28:AB28"/>
    <mergeCell ref="AC28:AF28"/>
    <mergeCell ref="AH28:AK28"/>
    <mergeCell ref="AM28:AM29"/>
    <mergeCell ref="H29:J29"/>
    <mergeCell ref="K29:O29"/>
    <mergeCell ref="P29:Q29"/>
    <mergeCell ref="R29:V29"/>
    <mergeCell ref="X29:AB29"/>
    <mergeCell ref="AC29:AF29"/>
    <mergeCell ref="AH29:AK29"/>
    <mergeCell ref="E30:J30"/>
    <mergeCell ref="K30:O30"/>
    <mergeCell ref="P30:Q30"/>
    <mergeCell ref="R30:V30"/>
    <mergeCell ref="X30:AB30"/>
    <mergeCell ref="AC30:AF30"/>
    <mergeCell ref="AH30:AK30"/>
    <mergeCell ref="C31:J31"/>
    <mergeCell ref="K31:O31"/>
    <mergeCell ref="P31:Q31"/>
    <mergeCell ref="R31:V31"/>
    <mergeCell ref="X31:AB31"/>
    <mergeCell ref="AC31:AF31"/>
    <mergeCell ref="AH31:AK31"/>
    <mergeCell ref="C32:D37"/>
    <mergeCell ref="E32:J32"/>
    <mergeCell ref="K32:O32"/>
    <mergeCell ref="R32:AB32"/>
    <mergeCell ref="R34:AB34"/>
    <mergeCell ref="E36:J36"/>
    <mergeCell ref="K36:O36"/>
    <mergeCell ref="P36:Q36"/>
    <mergeCell ref="R36:V36"/>
    <mergeCell ref="X36:AB36"/>
    <mergeCell ref="AC32:AK32"/>
    <mergeCell ref="AM32:AM35"/>
    <mergeCell ref="E33:J33"/>
    <mergeCell ref="K33:O33"/>
    <mergeCell ref="P33:Q33"/>
    <mergeCell ref="R33:AB33"/>
    <mergeCell ref="AC33:AK33"/>
    <mergeCell ref="E34:J34"/>
    <mergeCell ref="K34:O34"/>
    <mergeCell ref="P34:Q34"/>
    <mergeCell ref="AC34:AK34"/>
    <mergeCell ref="E35:J35"/>
    <mergeCell ref="K35:O35"/>
    <mergeCell ref="P35:Q35"/>
    <mergeCell ref="R35:AB35"/>
    <mergeCell ref="AC35:AK35"/>
    <mergeCell ref="AC36:AF36"/>
    <mergeCell ref="AH36:AK36"/>
    <mergeCell ref="E37:J37"/>
    <mergeCell ref="K37:O37"/>
    <mergeCell ref="P37:Q37"/>
    <mergeCell ref="R37:V37"/>
    <mergeCell ref="X37:AB37"/>
    <mergeCell ref="AC37:AF37"/>
    <mergeCell ref="AH37:AK37"/>
    <mergeCell ref="A39:B57"/>
    <mergeCell ref="C39:I41"/>
    <mergeCell ref="T39:AB39"/>
    <mergeCell ref="AC39:AK39"/>
    <mergeCell ref="J40:M41"/>
    <mergeCell ref="N40:S40"/>
    <mergeCell ref="T40:AB40"/>
    <mergeCell ref="AC40:AK40"/>
    <mergeCell ref="C42:I43"/>
    <mergeCell ref="J42:S42"/>
    <mergeCell ref="AL40:AL41"/>
    <mergeCell ref="AM40:AM41"/>
    <mergeCell ref="AN40:AN41"/>
    <mergeCell ref="N41:S41"/>
    <mergeCell ref="T41:AB41"/>
    <mergeCell ref="AC41:AK41"/>
    <mergeCell ref="AN42:AN43"/>
    <mergeCell ref="J43:S43"/>
    <mergeCell ref="T43:AB43"/>
    <mergeCell ref="AC43:AK43"/>
    <mergeCell ref="T42:AB42"/>
    <mergeCell ref="AC42:AK42"/>
    <mergeCell ref="AL42:AL43"/>
    <mergeCell ref="AM42:AM43"/>
    <mergeCell ref="C44:S44"/>
    <mergeCell ref="T44:AB44"/>
    <mergeCell ref="AC44:AK44"/>
    <mergeCell ref="C45:G51"/>
    <mergeCell ref="O45:S45"/>
    <mergeCell ref="T45:AB45"/>
    <mergeCell ref="AC45:AK45"/>
    <mergeCell ref="H46:S46"/>
    <mergeCell ref="T46:AB46"/>
    <mergeCell ref="AC46:AK46"/>
    <mergeCell ref="T47:AB47"/>
    <mergeCell ref="AC47:AK47"/>
    <mergeCell ref="AN47:AN51"/>
    <mergeCell ref="T48:AB48"/>
    <mergeCell ref="AC48:AK48"/>
    <mergeCell ref="T49:AB49"/>
    <mergeCell ref="AC49:AK49"/>
    <mergeCell ref="T50:AB50"/>
    <mergeCell ref="AC50:AK50"/>
    <mergeCell ref="T51:AB51"/>
    <mergeCell ref="AC51:AK51"/>
    <mergeCell ref="C52:G57"/>
    <mergeCell ref="H52:S52"/>
    <mergeCell ref="T52:AB52"/>
    <mergeCell ref="AC52:AK52"/>
    <mergeCell ref="T53:AB53"/>
    <mergeCell ref="AC53:AK53"/>
    <mergeCell ref="AN53:AN57"/>
    <mergeCell ref="T54:AB54"/>
    <mergeCell ref="AC54:AK54"/>
    <mergeCell ref="T55:AB55"/>
    <mergeCell ref="AC55:AK55"/>
    <mergeCell ref="T56:AB56"/>
    <mergeCell ref="AC56:AK56"/>
    <mergeCell ref="T57:AB57"/>
    <mergeCell ref="AC57:AK57"/>
  </mergeCells>
  <printOptions/>
  <pageMargins left="0.7874015748031497" right="0.3937007874015748" top="0.55" bottom="0.1968503937007874" header="0.4" footer="0.34"/>
  <pageSetup horizontalDpi="300" verticalDpi="300" orientation="portrait" paperSize="9" r:id="rId2"/>
  <headerFooter alignWithMargins="0">
    <oddHeader>&amp;L&amp;"ＭＳ Ｐ明朝,標準"&amp;8H24-070</oddHeader>
  </headerFooter>
  <drawing r:id="rId1"/>
</worksheet>
</file>

<file path=xl/worksheets/sheet12.xml><?xml version="1.0" encoding="utf-8"?>
<worksheet xmlns="http://schemas.openxmlformats.org/spreadsheetml/2006/main" xmlns:r="http://schemas.openxmlformats.org/officeDocument/2006/relationships">
  <dimension ref="A1:AR61"/>
  <sheetViews>
    <sheetView showGridLines="0" view="pageBreakPreview" zoomScaleSheetLayoutView="100" workbookViewId="0" topLeftCell="A1">
      <selection activeCell="A7" sqref="A7"/>
    </sheetView>
  </sheetViews>
  <sheetFormatPr defaultColWidth="9.00390625" defaultRowHeight="13.5"/>
  <cols>
    <col min="1" max="37" width="2.25390625" style="0" customWidth="1"/>
    <col min="38" max="39" width="2.50390625" style="0" customWidth="1"/>
    <col min="40" max="40" width="2.875" style="0" customWidth="1"/>
    <col min="41" max="49" width="2.25390625" style="0" customWidth="1"/>
  </cols>
  <sheetData>
    <row r="1" spans="1:42" ht="18" customHeight="1">
      <c r="A1" s="1875" t="s">
        <v>100</v>
      </c>
      <c r="B1" s="1875"/>
      <c r="C1" s="1875"/>
      <c r="D1" s="1875"/>
      <c r="E1" s="1875"/>
      <c r="F1" s="1875"/>
      <c r="G1" s="1875"/>
      <c r="H1" s="1875"/>
      <c r="I1" s="1875"/>
      <c r="J1" s="1875"/>
      <c r="K1" s="1875"/>
      <c r="L1" s="1875"/>
      <c r="M1" s="1875"/>
      <c r="N1" s="1875"/>
      <c r="O1" s="1875"/>
      <c r="P1" s="1875"/>
      <c r="Q1" s="1875"/>
      <c r="R1" s="1875"/>
      <c r="S1" s="1875"/>
      <c r="T1" s="1875"/>
      <c r="U1" s="1875"/>
      <c r="V1" s="1875"/>
      <c r="W1" s="1875"/>
      <c r="X1" s="1875"/>
      <c r="Y1" s="1875"/>
      <c r="Z1" s="1875"/>
      <c r="AA1" s="1875"/>
      <c r="AB1" s="1875"/>
      <c r="AC1" s="1875"/>
      <c r="AD1" s="1875"/>
      <c r="AE1" s="1875"/>
      <c r="AF1" s="1875"/>
      <c r="AG1" s="1875"/>
      <c r="AH1" s="1875"/>
      <c r="AI1" s="1875"/>
      <c r="AJ1" s="1875"/>
      <c r="AK1" s="1875"/>
      <c r="AL1" s="1875"/>
      <c r="AM1" s="1875"/>
      <c r="AN1" s="1875"/>
      <c r="AO1" s="365"/>
      <c r="AP1" s="365"/>
    </row>
    <row r="2" spans="1:42" ht="13.5" customHeight="1">
      <c r="A2" s="235"/>
      <c r="B2" s="235"/>
      <c r="C2" s="236"/>
      <c r="D2" s="237"/>
      <c r="E2" s="238"/>
      <c r="F2" s="238"/>
      <c r="G2" s="238"/>
      <c r="H2" s="238"/>
      <c r="I2" s="238"/>
      <c r="J2" s="238"/>
      <c r="K2" s="238"/>
      <c r="L2" s="238"/>
      <c r="M2" s="238"/>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14"/>
      <c r="AO2" s="14"/>
      <c r="AP2" s="14"/>
    </row>
    <row r="3" spans="1:42" ht="13.5" customHeight="1">
      <c r="A3" s="1613" t="s">
        <v>716</v>
      </c>
      <c r="B3" s="1613"/>
      <c r="C3" s="1613"/>
      <c r="D3" s="1613"/>
      <c r="E3" s="1613"/>
      <c r="F3" s="1613"/>
      <c r="G3" s="1613"/>
      <c r="H3" s="1613"/>
      <c r="I3" s="1613"/>
      <c r="J3" s="1613"/>
      <c r="K3" s="1613"/>
      <c r="L3" s="1613"/>
      <c r="M3" s="1613"/>
      <c r="N3" s="1613"/>
      <c r="O3" s="1613"/>
      <c r="P3" s="1613"/>
      <c r="Q3" s="1613"/>
      <c r="R3" s="1613"/>
      <c r="S3" s="1613"/>
      <c r="T3" s="1613"/>
      <c r="U3" s="1613"/>
      <c r="V3" s="1613"/>
      <c r="W3" s="1613"/>
      <c r="X3" s="1613"/>
      <c r="Y3" s="1613"/>
      <c r="Z3" s="1613"/>
      <c r="AA3" s="1613"/>
      <c r="AB3" s="1613"/>
      <c r="AC3" s="1613"/>
      <c r="AD3" s="1613"/>
      <c r="AE3" s="1613"/>
      <c r="AF3" s="1613"/>
      <c r="AG3" s="1613"/>
      <c r="AH3" s="1613"/>
      <c r="AI3" s="1613"/>
      <c r="AJ3" s="1613"/>
      <c r="AK3" s="1613"/>
      <c r="AL3" s="1613"/>
      <c r="AM3" s="1613"/>
      <c r="AN3" s="14"/>
      <c r="AO3" s="14"/>
      <c r="AP3" s="14"/>
    </row>
    <row r="4" spans="1:44" ht="13.5" customHeight="1" thickBot="1">
      <c r="A4" s="1874" t="s">
        <v>90</v>
      </c>
      <c r="B4" s="1874"/>
      <c r="C4" s="1874"/>
      <c r="D4" s="1874"/>
      <c r="E4" s="1874"/>
      <c r="F4" s="1874"/>
      <c r="G4" s="1874"/>
      <c r="H4" s="1874"/>
      <c r="I4" s="1874"/>
      <c r="J4" s="1874"/>
      <c r="K4" s="1874"/>
      <c r="L4" s="1874"/>
      <c r="M4" s="1874"/>
      <c r="N4" s="1874"/>
      <c r="O4" s="1874"/>
      <c r="P4" s="1874"/>
      <c r="Q4" s="1874"/>
      <c r="R4" s="1874"/>
      <c r="S4" s="1874"/>
      <c r="T4" s="1874"/>
      <c r="U4" s="1874"/>
      <c r="V4" s="1874"/>
      <c r="W4" s="1874"/>
      <c r="X4" s="1874"/>
      <c r="Y4" s="1874"/>
      <c r="Z4" s="1874"/>
      <c r="AA4" s="1874"/>
      <c r="AB4" s="1874"/>
      <c r="AC4" s="1874"/>
      <c r="AD4" s="1874"/>
      <c r="AE4" s="1874"/>
      <c r="AF4" s="1874"/>
      <c r="AG4" s="1874"/>
      <c r="AH4" s="1874"/>
      <c r="AI4" s="1874"/>
      <c r="AJ4" s="1874"/>
      <c r="AK4" s="1874"/>
      <c r="AL4" s="1874"/>
      <c r="AM4" s="1874"/>
      <c r="AN4" s="1874"/>
      <c r="AO4" s="261"/>
      <c r="AP4" s="261"/>
      <c r="AQ4" s="8"/>
      <c r="AR4" s="8"/>
    </row>
    <row r="5" spans="1:43" ht="13.5" customHeight="1">
      <c r="A5" s="5"/>
      <c r="AN5" s="4"/>
      <c r="AQ5" s="8"/>
    </row>
    <row r="6" spans="1:43" ht="13.5" customHeight="1">
      <c r="A6" s="6"/>
      <c r="G6" s="55" t="s">
        <v>91</v>
      </c>
      <c r="AN6" s="2"/>
      <c r="AQ6" s="8"/>
    </row>
    <row r="7" spans="1:43" ht="13.5" customHeight="1">
      <c r="A7" s="1049"/>
      <c r="B7" s="1050"/>
      <c r="C7" s="1050"/>
      <c r="D7" s="1050"/>
      <c r="E7" s="1050"/>
      <c r="F7" s="1050"/>
      <c r="G7" s="1050"/>
      <c r="H7" s="1050"/>
      <c r="I7" s="1050"/>
      <c r="J7" s="1050"/>
      <c r="K7" s="1050"/>
      <c r="L7" s="1050"/>
      <c r="M7" s="1050"/>
      <c r="N7" s="1050"/>
      <c r="O7" s="1050"/>
      <c r="P7" s="1050"/>
      <c r="Q7" s="1050"/>
      <c r="R7" s="1050"/>
      <c r="S7" s="1050"/>
      <c r="T7" s="1050"/>
      <c r="U7" s="1050"/>
      <c r="V7" s="1050"/>
      <c r="W7" s="1050"/>
      <c r="X7" s="1050"/>
      <c r="Y7" s="1050"/>
      <c r="Z7" s="1050"/>
      <c r="AA7" s="1050"/>
      <c r="AB7" s="1050"/>
      <c r="AC7" s="1050"/>
      <c r="AD7" s="1050"/>
      <c r="AE7" s="1050"/>
      <c r="AF7" s="1050"/>
      <c r="AG7" s="1050"/>
      <c r="AH7" s="1050"/>
      <c r="AI7" s="1050"/>
      <c r="AJ7" s="1050"/>
      <c r="AK7" s="1050"/>
      <c r="AL7" s="1050"/>
      <c r="AM7" s="1050"/>
      <c r="AN7" s="1051"/>
      <c r="AQ7" s="8"/>
    </row>
    <row r="8" spans="1:43" ht="13.5" customHeight="1">
      <c r="A8" s="1049"/>
      <c r="B8" s="1050"/>
      <c r="C8" s="1050"/>
      <c r="D8" s="1050"/>
      <c r="E8" s="1050"/>
      <c r="F8" s="1050"/>
      <c r="G8" s="1050"/>
      <c r="H8" s="1050"/>
      <c r="I8" s="1050"/>
      <c r="J8" s="1050"/>
      <c r="K8" s="1050"/>
      <c r="L8" s="1050"/>
      <c r="M8" s="1050"/>
      <c r="N8" s="1050"/>
      <c r="O8" s="1050"/>
      <c r="P8" s="1050"/>
      <c r="Q8" s="1050"/>
      <c r="R8" s="1050"/>
      <c r="S8" s="1050"/>
      <c r="T8" s="1050"/>
      <c r="U8" s="1050"/>
      <c r="V8" s="1050"/>
      <c r="W8" s="1050"/>
      <c r="X8" s="1050"/>
      <c r="Y8" s="1050"/>
      <c r="Z8" s="1050"/>
      <c r="AA8" s="1050"/>
      <c r="AB8" s="1050"/>
      <c r="AC8" s="1050"/>
      <c r="AD8" s="1050"/>
      <c r="AE8" s="1050"/>
      <c r="AF8" s="1050"/>
      <c r="AG8" s="1050"/>
      <c r="AH8" s="1050"/>
      <c r="AI8" s="1050"/>
      <c r="AJ8" s="1050"/>
      <c r="AK8" s="1050"/>
      <c r="AL8" s="1050"/>
      <c r="AM8" s="1050"/>
      <c r="AN8" s="1051"/>
      <c r="AQ8" s="8"/>
    </row>
    <row r="9" spans="1:43" ht="13.5" customHeight="1">
      <c r="A9" s="1049"/>
      <c r="B9" s="1050"/>
      <c r="C9" s="1050"/>
      <c r="D9" s="1050"/>
      <c r="E9" s="1050"/>
      <c r="F9" s="1050"/>
      <c r="G9" s="1050"/>
      <c r="H9" s="1050"/>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0"/>
      <c r="AL9" s="1050"/>
      <c r="AM9" s="1050"/>
      <c r="AN9" s="1051"/>
      <c r="AQ9" s="8"/>
    </row>
    <row r="10" spans="1:43" ht="13.5" customHeight="1">
      <c r="A10" s="1049"/>
      <c r="B10" s="1050"/>
      <c r="C10" s="1050"/>
      <c r="D10" s="1050"/>
      <c r="E10" s="1050"/>
      <c r="F10" s="1050"/>
      <c r="G10" s="1050"/>
      <c r="H10" s="1050"/>
      <c r="I10" s="1050"/>
      <c r="J10" s="1050"/>
      <c r="K10" s="1050"/>
      <c r="L10" s="1050"/>
      <c r="M10" s="1050"/>
      <c r="N10" s="1050"/>
      <c r="O10" s="1050"/>
      <c r="P10" s="1050"/>
      <c r="Q10" s="1050"/>
      <c r="R10" s="1050"/>
      <c r="S10" s="1050"/>
      <c r="T10" s="1050"/>
      <c r="U10" s="1050"/>
      <c r="V10" s="1050"/>
      <c r="W10" s="1050"/>
      <c r="X10" s="1050"/>
      <c r="Y10" s="1050"/>
      <c r="Z10" s="1050"/>
      <c r="AA10" s="1050"/>
      <c r="AB10" s="1050"/>
      <c r="AC10" s="1050"/>
      <c r="AD10" s="1050"/>
      <c r="AE10" s="1050"/>
      <c r="AF10" s="1050"/>
      <c r="AG10" s="1050"/>
      <c r="AH10" s="1050"/>
      <c r="AI10" s="1050"/>
      <c r="AJ10" s="1050"/>
      <c r="AK10" s="1050"/>
      <c r="AL10" s="1050"/>
      <c r="AM10" s="1050"/>
      <c r="AN10" s="1051"/>
      <c r="AQ10" s="8"/>
    </row>
    <row r="11" spans="1:43" ht="13.5" customHeight="1">
      <c r="A11" s="1049"/>
      <c r="B11" s="1050"/>
      <c r="C11" s="1050"/>
      <c r="D11" s="1050"/>
      <c r="E11" s="1050"/>
      <c r="F11" s="1050"/>
      <c r="G11" s="1050"/>
      <c r="H11" s="1050"/>
      <c r="I11" s="1050"/>
      <c r="J11" s="1050"/>
      <c r="K11" s="1050"/>
      <c r="L11" s="1050"/>
      <c r="M11" s="1050"/>
      <c r="N11" s="1050"/>
      <c r="O11" s="1050"/>
      <c r="P11" s="1050"/>
      <c r="Q11" s="1050"/>
      <c r="R11" s="1050"/>
      <c r="S11" s="1050"/>
      <c r="T11" s="1050"/>
      <c r="U11" s="1050"/>
      <c r="V11" s="1050"/>
      <c r="W11" s="1050"/>
      <c r="X11" s="1050"/>
      <c r="Y11" s="1050"/>
      <c r="Z11" s="1050"/>
      <c r="AA11" s="1050"/>
      <c r="AB11" s="1050"/>
      <c r="AC11" s="1050"/>
      <c r="AD11" s="1050"/>
      <c r="AE11" s="1050"/>
      <c r="AF11" s="1050"/>
      <c r="AG11" s="1050"/>
      <c r="AH11" s="1050"/>
      <c r="AI11" s="1050"/>
      <c r="AJ11" s="1050"/>
      <c r="AK11" s="1050"/>
      <c r="AL11" s="1050"/>
      <c r="AM11" s="1050"/>
      <c r="AN11" s="1051"/>
      <c r="AQ11" s="8"/>
    </row>
    <row r="12" spans="1:43" ht="13.5" customHeight="1">
      <c r="A12" s="1049"/>
      <c r="B12" s="1050"/>
      <c r="C12" s="1050"/>
      <c r="D12" s="1050"/>
      <c r="E12" s="1050"/>
      <c r="F12" s="1050"/>
      <c r="G12" s="1050"/>
      <c r="H12" s="1050"/>
      <c r="I12" s="1050"/>
      <c r="J12" s="1050"/>
      <c r="K12" s="1050"/>
      <c r="L12" s="1050"/>
      <c r="M12" s="1050"/>
      <c r="N12" s="1050"/>
      <c r="O12" s="1050"/>
      <c r="P12" s="1050"/>
      <c r="Q12" s="1050"/>
      <c r="R12" s="1050"/>
      <c r="S12" s="1050"/>
      <c r="T12" s="1050"/>
      <c r="U12" s="1050"/>
      <c r="V12" s="1050"/>
      <c r="W12" s="1050"/>
      <c r="X12" s="1050"/>
      <c r="Y12" s="1050"/>
      <c r="Z12" s="1050"/>
      <c r="AA12" s="1050"/>
      <c r="AB12" s="1050"/>
      <c r="AC12" s="1050"/>
      <c r="AD12" s="1050"/>
      <c r="AE12" s="1050"/>
      <c r="AF12" s="1050"/>
      <c r="AG12" s="1050"/>
      <c r="AH12" s="1050"/>
      <c r="AI12" s="1050"/>
      <c r="AJ12" s="1050"/>
      <c r="AK12" s="1050"/>
      <c r="AL12" s="1050"/>
      <c r="AM12" s="1050"/>
      <c r="AN12" s="1051"/>
      <c r="AQ12" s="8"/>
    </row>
    <row r="13" spans="1:43" ht="13.5" customHeight="1">
      <c r="A13" s="1049"/>
      <c r="B13" s="1050"/>
      <c r="C13" s="1050"/>
      <c r="D13" s="1050"/>
      <c r="E13" s="1050"/>
      <c r="F13" s="1050"/>
      <c r="G13" s="1050"/>
      <c r="H13" s="1050"/>
      <c r="I13" s="1050"/>
      <c r="J13" s="1050"/>
      <c r="K13" s="1050"/>
      <c r="L13" s="1050"/>
      <c r="M13" s="1050"/>
      <c r="N13" s="1050"/>
      <c r="O13" s="1050"/>
      <c r="P13" s="1050"/>
      <c r="Q13" s="1050"/>
      <c r="R13" s="1050"/>
      <c r="S13" s="1050"/>
      <c r="T13" s="1050"/>
      <c r="U13" s="1050"/>
      <c r="V13" s="1050"/>
      <c r="W13" s="1050"/>
      <c r="X13" s="1050"/>
      <c r="Y13" s="1050"/>
      <c r="Z13" s="1050"/>
      <c r="AA13" s="1050"/>
      <c r="AB13" s="1050"/>
      <c r="AC13" s="1050"/>
      <c r="AD13" s="1050"/>
      <c r="AE13" s="1050"/>
      <c r="AF13" s="1050"/>
      <c r="AG13" s="1050"/>
      <c r="AH13" s="1050"/>
      <c r="AI13" s="1050"/>
      <c r="AJ13" s="1050"/>
      <c r="AK13" s="1050"/>
      <c r="AL13" s="1050"/>
      <c r="AM13" s="1050"/>
      <c r="AN13" s="1051"/>
      <c r="AQ13" s="8"/>
    </row>
    <row r="14" spans="1:43" ht="13.5" customHeight="1">
      <c r="A14" s="1049"/>
      <c r="B14" s="1050"/>
      <c r="C14" s="1050"/>
      <c r="D14" s="1050"/>
      <c r="E14" s="1050"/>
      <c r="F14" s="1050"/>
      <c r="G14" s="1050"/>
      <c r="H14" s="1050"/>
      <c r="I14" s="1050"/>
      <c r="J14" s="1050"/>
      <c r="K14" s="1050"/>
      <c r="L14" s="1050"/>
      <c r="M14" s="1050"/>
      <c r="N14" s="1050"/>
      <c r="O14" s="1050"/>
      <c r="P14" s="1050"/>
      <c r="Q14" s="1050"/>
      <c r="R14" s="1050"/>
      <c r="S14" s="1050"/>
      <c r="T14" s="1050"/>
      <c r="U14" s="1050"/>
      <c r="V14" s="1050"/>
      <c r="W14" s="1050"/>
      <c r="X14" s="1050"/>
      <c r="Y14" s="1050"/>
      <c r="Z14" s="1050"/>
      <c r="AA14" s="1050"/>
      <c r="AB14" s="1050"/>
      <c r="AC14" s="1050"/>
      <c r="AD14" s="1050"/>
      <c r="AE14" s="1050"/>
      <c r="AF14" s="1050"/>
      <c r="AG14" s="1050"/>
      <c r="AH14" s="1050"/>
      <c r="AI14" s="1050"/>
      <c r="AJ14" s="1050"/>
      <c r="AK14" s="1050"/>
      <c r="AL14" s="1050"/>
      <c r="AM14" s="1050"/>
      <c r="AN14" s="1051"/>
      <c r="AQ14" s="8"/>
    </row>
    <row r="15" spans="1:43" ht="13.5" customHeight="1">
      <c r="A15" s="1049"/>
      <c r="B15" s="1050"/>
      <c r="C15" s="1050"/>
      <c r="D15" s="1050"/>
      <c r="E15" s="1050"/>
      <c r="F15" s="1050"/>
      <c r="G15" s="1050"/>
      <c r="H15" s="1050"/>
      <c r="I15" s="1050"/>
      <c r="J15" s="1050"/>
      <c r="K15" s="1050"/>
      <c r="L15" s="1050"/>
      <c r="M15" s="1050"/>
      <c r="N15" s="1050"/>
      <c r="O15" s="1050"/>
      <c r="P15" s="1050"/>
      <c r="Q15" s="1050"/>
      <c r="R15" s="1050"/>
      <c r="S15" s="1050"/>
      <c r="T15" s="1050"/>
      <c r="U15" s="1050"/>
      <c r="V15" s="1050"/>
      <c r="W15" s="1050"/>
      <c r="X15" s="1050"/>
      <c r="Y15" s="1050"/>
      <c r="Z15" s="1050"/>
      <c r="AA15" s="1050"/>
      <c r="AB15" s="1050"/>
      <c r="AC15" s="1050"/>
      <c r="AD15" s="1050"/>
      <c r="AE15" s="1050"/>
      <c r="AF15" s="1050"/>
      <c r="AG15" s="1050"/>
      <c r="AH15" s="1050"/>
      <c r="AI15" s="1050"/>
      <c r="AJ15" s="1050"/>
      <c r="AK15" s="1050"/>
      <c r="AL15" s="1050"/>
      <c r="AM15" s="1050"/>
      <c r="AN15" s="1051"/>
      <c r="AQ15" s="8"/>
    </row>
    <row r="16" spans="1:43" ht="13.5" customHeight="1">
      <c r="A16" s="1049"/>
      <c r="B16" s="1050"/>
      <c r="C16" s="1050"/>
      <c r="D16" s="1050"/>
      <c r="E16" s="1050"/>
      <c r="F16" s="1050"/>
      <c r="G16" s="1050"/>
      <c r="H16" s="1050"/>
      <c r="I16" s="1050"/>
      <c r="J16" s="1050"/>
      <c r="K16" s="1050"/>
      <c r="L16" s="1050"/>
      <c r="M16" s="1050"/>
      <c r="N16" s="1050"/>
      <c r="O16" s="1050"/>
      <c r="P16" s="1050"/>
      <c r="Q16" s="1050"/>
      <c r="R16" s="1050"/>
      <c r="S16" s="1050"/>
      <c r="T16" s="1050"/>
      <c r="U16" s="1050"/>
      <c r="V16" s="1050"/>
      <c r="W16" s="1050"/>
      <c r="X16" s="1050"/>
      <c r="Y16" s="1050"/>
      <c r="Z16" s="1050"/>
      <c r="AA16" s="1050"/>
      <c r="AB16" s="1050"/>
      <c r="AC16" s="1050"/>
      <c r="AD16" s="1050"/>
      <c r="AE16" s="1050"/>
      <c r="AF16" s="1050"/>
      <c r="AG16" s="1050"/>
      <c r="AH16" s="1050"/>
      <c r="AI16" s="1050"/>
      <c r="AJ16" s="1050"/>
      <c r="AK16" s="1050"/>
      <c r="AL16" s="1050"/>
      <c r="AM16" s="1050"/>
      <c r="AN16" s="1051"/>
      <c r="AQ16" s="8"/>
    </row>
    <row r="17" spans="1:43" ht="13.5" customHeight="1">
      <c r="A17" s="1049"/>
      <c r="B17" s="1050"/>
      <c r="C17" s="1050"/>
      <c r="D17" s="1050"/>
      <c r="E17" s="1050"/>
      <c r="F17" s="1050"/>
      <c r="G17" s="1050"/>
      <c r="H17" s="1050"/>
      <c r="I17" s="1050"/>
      <c r="J17" s="1050"/>
      <c r="K17" s="1050"/>
      <c r="L17" s="1050"/>
      <c r="M17" s="1050"/>
      <c r="N17" s="1050"/>
      <c r="O17" s="1050"/>
      <c r="P17" s="1050"/>
      <c r="Q17" s="1050"/>
      <c r="R17" s="1050"/>
      <c r="S17" s="1050"/>
      <c r="T17" s="1050"/>
      <c r="U17" s="1050"/>
      <c r="V17" s="1050"/>
      <c r="W17" s="1050"/>
      <c r="X17" s="1050"/>
      <c r="Y17" s="1050"/>
      <c r="Z17" s="1050"/>
      <c r="AA17" s="1050"/>
      <c r="AB17" s="1050"/>
      <c r="AC17" s="1050"/>
      <c r="AD17" s="1050"/>
      <c r="AE17" s="1050"/>
      <c r="AF17" s="1050"/>
      <c r="AG17" s="1050"/>
      <c r="AH17" s="1050"/>
      <c r="AI17" s="1050"/>
      <c r="AJ17" s="1050"/>
      <c r="AK17" s="1050"/>
      <c r="AL17" s="1050"/>
      <c r="AM17" s="1050"/>
      <c r="AN17" s="1051"/>
      <c r="AQ17" s="8"/>
    </row>
    <row r="18" spans="1:43" ht="13.5" customHeight="1">
      <c r="A18" s="1049"/>
      <c r="B18" s="1050"/>
      <c r="C18" s="1050"/>
      <c r="D18" s="1050"/>
      <c r="E18" s="1050"/>
      <c r="F18" s="1050"/>
      <c r="G18" s="1050"/>
      <c r="H18" s="1050"/>
      <c r="I18" s="1050"/>
      <c r="J18" s="1050"/>
      <c r="K18" s="1050"/>
      <c r="L18" s="1050"/>
      <c r="M18" s="1050"/>
      <c r="N18" s="1050"/>
      <c r="O18" s="1050"/>
      <c r="P18" s="1050"/>
      <c r="Q18" s="1050"/>
      <c r="R18" s="1050"/>
      <c r="S18" s="1050"/>
      <c r="T18" s="1050"/>
      <c r="U18" s="1050"/>
      <c r="V18" s="1050"/>
      <c r="W18" s="1050"/>
      <c r="X18" s="1050"/>
      <c r="Y18" s="1050"/>
      <c r="Z18" s="1050"/>
      <c r="AA18" s="1050"/>
      <c r="AB18" s="1050"/>
      <c r="AC18" s="1050"/>
      <c r="AD18" s="1050"/>
      <c r="AE18" s="1050"/>
      <c r="AF18" s="1050"/>
      <c r="AG18" s="1050"/>
      <c r="AH18" s="1050"/>
      <c r="AI18" s="1050"/>
      <c r="AJ18" s="1050"/>
      <c r="AK18" s="1050"/>
      <c r="AL18" s="1050"/>
      <c r="AM18" s="1050"/>
      <c r="AN18" s="1051"/>
      <c r="AQ18" s="8"/>
    </row>
    <row r="19" spans="1:43" ht="13.5" customHeight="1">
      <c r="A19" s="1049"/>
      <c r="B19" s="1050"/>
      <c r="C19" s="1050"/>
      <c r="D19" s="1050"/>
      <c r="E19" s="1050"/>
      <c r="F19" s="1050"/>
      <c r="G19" s="1050"/>
      <c r="H19" s="1050"/>
      <c r="I19" s="1050"/>
      <c r="J19" s="1050"/>
      <c r="K19" s="1050"/>
      <c r="L19" s="1050"/>
      <c r="M19" s="1050"/>
      <c r="N19" s="1050"/>
      <c r="O19" s="1050"/>
      <c r="P19" s="1050"/>
      <c r="Q19" s="1050"/>
      <c r="R19" s="1050"/>
      <c r="S19" s="1050"/>
      <c r="T19" s="1050"/>
      <c r="U19" s="1050"/>
      <c r="V19" s="1050"/>
      <c r="W19" s="1050"/>
      <c r="X19" s="1050"/>
      <c r="Y19" s="1050"/>
      <c r="Z19" s="1050"/>
      <c r="AA19" s="1050"/>
      <c r="AB19" s="1050"/>
      <c r="AC19" s="1050"/>
      <c r="AD19" s="1050"/>
      <c r="AE19" s="1050"/>
      <c r="AF19" s="1050"/>
      <c r="AG19" s="1050"/>
      <c r="AH19" s="1050"/>
      <c r="AI19" s="1050"/>
      <c r="AJ19" s="1050"/>
      <c r="AK19" s="1050"/>
      <c r="AL19" s="1050"/>
      <c r="AM19" s="1050"/>
      <c r="AN19" s="1051"/>
      <c r="AQ19" s="8"/>
    </row>
    <row r="20" spans="1:43" ht="13.5" customHeight="1">
      <c r="A20" s="1049"/>
      <c r="B20" s="1050"/>
      <c r="C20" s="1050"/>
      <c r="D20" s="1050"/>
      <c r="E20" s="1050"/>
      <c r="F20" s="1050"/>
      <c r="G20" s="1050"/>
      <c r="H20" s="1050"/>
      <c r="I20" s="1050"/>
      <c r="J20" s="1050"/>
      <c r="K20" s="1050"/>
      <c r="L20" s="1050"/>
      <c r="M20" s="1050"/>
      <c r="N20" s="1050"/>
      <c r="O20" s="1050"/>
      <c r="P20" s="1050"/>
      <c r="Q20" s="1050"/>
      <c r="R20" s="1050"/>
      <c r="S20" s="1050"/>
      <c r="T20" s="1050"/>
      <c r="U20" s="1050"/>
      <c r="V20" s="1050"/>
      <c r="W20" s="1050"/>
      <c r="X20" s="1050"/>
      <c r="Y20" s="1050"/>
      <c r="Z20" s="1050"/>
      <c r="AA20" s="1050"/>
      <c r="AB20" s="1050"/>
      <c r="AC20" s="1050"/>
      <c r="AD20" s="1050"/>
      <c r="AE20" s="1050"/>
      <c r="AF20" s="1050"/>
      <c r="AG20" s="1050"/>
      <c r="AH20" s="1050"/>
      <c r="AI20" s="1050"/>
      <c r="AJ20" s="1050"/>
      <c r="AK20" s="1050"/>
      <c r="AL20" s="1050"/>
      <c r="AM20" s="1050"/>
      <c r="AN20" s="1051"/>
      <c r="AQ20" s="8"/>
    </row>
    <row r="21" spans="1:43" ht="13.5" customHeight="1">
      <c r="A21" s="932"/>
      <c r="B21" s="933"/>
      <c r="C21" s="933"/>
      <c r="D21" s="933"/>
      <c r="E21" s="933"/>
      <c r="F21" s="933"/>
      <c r="G21" s="933"/>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4"/>
      <c r="AQ21" s="8"/>
    </row>
    <row r="22" spans="1:43" ht="13.5" customHeight="1">
      <c r="A22" s="932"/>
      <c r="B22" s="933"/>
      <c r="C22" s="933"/>
      <c r="D22" s="933"/>
      <c r="E22" s="933"/>
      <c r="F22" s="933"/>
      <c r="G22" s="933"/>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4"/>
      <c r="AQ22" s="8"/>
    </row>
    <row r="23" spans="1:43" ht="13.5" customHeight="1">
      <c r="A23" s="932"/>
      <c r="B23" s="933"/>
      <c r="C23" s="933"/>
      <c r="D23" s="933"/>
      <c r="E23" s="933"/>
      <c r="F23" s="933"/>
      <c r="G23" s="933"/>
      <c r="H23" s="933"/>
      <c r="I23" s="933"/>
      <c r="J23" s="933"/>
      <c r="K23" s="933"/>
      <c r="L23" s="933"/>
      <c r="M23" s="933"/>
      <c r="N23" s="933"/>
      <c r="O23" s="933"/>
      <c r="P23" s="933"/>
      <c r="Q23" s="933"/>
      <c r="R23" s="933"/>
      <c r="S23" s="933"/>
      <c r="T23" s="933"/>
      <c r="U23" s="933"/>
      <c r="V23" s="933"/>
      <c r="W23" s="933"/>
      <c r="X23" s="933"/>
      <c r="Y23" s="933"/>
      <c r="Z23" s="933"/>
      <c r="AA23" s="933"/>
      <c r="AB23" s="933"/>
      <c r="AC23" s="933"/>
      <c r="AD23" s="933"/>
      <c r="AE23" s="933"/>
      <c r="AF23" s="933"/>
      <c r="AG23" s="933"/>
      <c r="AH23" s="933"/>
      <c r="AI23" s="933"/>
      <c r="AJ23" s="933"/>
      <c r="AK23" s="933"/>
      <c r="AL23" s="933"/>
      <c r="AM23" s="933"/>
      <c r="AN23" s="934"/>
      <c r="AQ23" s="8"/>
    </row>
    <row r="24" spans="1:43" ht="13.5" customHeight="1">
      <c r="A24" s="932"/>
      <c r="B24" s="933"/>
      <c r="C24" s="933"/>
      <c r="D24" s="933"/>
      <c r="E24" s="933"/>
      <c r="F24" s="933"/>
      <c r="G24" s="933"/>
      <c r="H24" s="933"/>
      <c r="I24" s="933"/>
      <c r="J24" s="933"/>
      <c r="K24" s="933"/>
      <c r="L24" s="933"/>
      <c r="M24" s="933"/>
      <c r="N24" s="933"/>
      <c r="O24" s="933"/>
      <c r="P24" s="933"/>
      <c r="Q24" s="933"/>
      <c r="R24" s="933"/>
      <c r="S24" s="933"/>
      <c r="T24" s="933"/>
      <c r="U24" s="933"/>
      <c r="V24" s="933"/>
      <c r="W24" s="933"/>
      <c r="X24" s="933"/>
      <c r="Y24" s="933"/>
      <c r="Z24" s="933"/>
      <c r="AA24" s="933"/>
      <c r="AB24" s="933"/>
      <c r="AC24" s="933"/>
      <c r="AD24" s="933"/>
      <c r="AE24" s="933"/>
      <c r="AF24" s="933"/>
      <c r="AG24" s="933"/>
      <c r="AH24" s="933"/>
      <c r="AI24" s="933"/>
      <c r="AJ24" s="933"/>
      <c r="AK24" s="933"/>
      <c r="AL24" s="933"/>
      <c r="AM24" s="933"/>
      <c r="AN24" s="934"/>
      <c r="AQ24" s="8"/>
    </row>
    <row r="25" spans="1:43" ht="13.5" customHeight="1">
      <c r="A25" s="932"/>
      <c r="B25" s="933"/>
      <c r="C25" s="933"/>
      <c r="D25" s="933"/>
      <c r="E25" s="933"/>
      <c r="F25" s="933"/>
      <c r="G25" s="933"/>
      <c r="H25" s="933"/>
      <c r="I25" s="933"/>
      <c r="J25" s="933"/>
      <c r="K25" s="933"/>
      <c r="L25" s="933"/>
      <c r="M25" s="933"/>
      <c r="N25" s="933"/>
      <c r="O25" s="933"/>
      <c r="P25" s="933"/>
      <c r="Q25" s="933"/>
      <c r="R25" s="933"/>
      <c r="S25" s="933"/>
      <c r="T25" s="933"/>
      <c r="U25" s="933"/>
      <c r="V25" s="933"/>
      <c r="W25" s="933"/>
      <c r="X25" s="933"/>
      <c r="Y25" s="933"/>
      <c r="Z25" s="933"/>
      <c r="AA25" s="933"/>
      <c r="AB25" s="933"/>
      <c r="AC25" s="933"/>
      <c r="AD25" s="933"/>
      <c r="AE25" s="933"/>
      <c r="AF25" s="933"/>
      <c r="AG25" s="933"/>
      <c r="AH25" s="933"/>
      <c r="AI25" s="933"/>
      <c r="AJ25" s="933"/>
      <c r="AK25" s="933"/>
      <c r="AL25" s="933"/>
      <c r="AM25" s="933"/>
      <c r="AN25" s="934"/>
      <c r="AQ25" s="8"/>
    </row>
    <row r="26" spans="1:43" ht="13.5" customHeight="1">
      <c r="A26" s="932"/>
      <c r="B26" s="933"/>
      <c r="C26" s="933"/>
      <c r="D26" s="933"/>
      <c r="E26" s="933"/>
      <c r="F26" s="933"/>
      <c r="G26" s="933"/>
      <c r="H26" s="933"/>
      <c r="I26" s="933"/>
      <c r="J26" s="933"/>
      <c r="K26" s="933"/>
      <c r="L26" s="933"/>
      <c r="M26" s="933"/>
      <c r="N26" s="933"/>
      <c r="O26" s="933"/>
      <c r="P26" s="933"/>
      <c r="Q26" s="933"/>
      <c r="R26" s="933"/>
      <c r="S26" s="933"/>
      <c r="T26" s="933"/>
      <c r="U26" s="933"/>
      <c r="V26" s="933"/>
      <c r="W26" s="933"/>
      <c r="X26" s="933"/>
      <c r="Y26" s="933"/>
      <c r="Z26" s="933"/>
      <c r="AA26" s="933"/>
      <c r="AB26" s="933"/>
      <c r="AC26" s="933"/>
      <c r="AD26" s="933"/>
      <c r="AE26" s="933"/>
      <c r="AF26" s="933"/>
      <c r="AG26" s="933"/>
      <c r="AH26" s="933"/>
      <c r="AI26" s="933"/>
      <c r="AJ26" s="933"/>
      <c r="AK26" s="933"/>
      <c r="AL26" s="933"/>
      <c r="AM26" s="933"/>
      <c r="AN26" s="934"/>
      <c r="AQ26" s="8"/>
    </row>
    <row r="27" spans="1:43" ht="13.5" customHeight="1">
      <c r="A27" s="932"/>
      <c r="B27" s="933"/>
      <c r="C27" s="933"/>
      <c r="D27" s="933"/>
      <c r="E27" s="933"/>
      <c r="F27" s="933"/>
      <c r="G27" s="933"/>
      <c r="H27" s="933"/>
      <c r="I27" s="933"/>
      <c r="J27" s="933"/>
      <c r="K27" s="933"/>
      <c r="L27" s="933"/>
      <c r="M27" s="933"/>
      <c r="N27" s="933"/>
      <c r="O27" s="933"/>
      <c r="P27" s="933"/>
      <c r="Q27" s="933"/>
      <c r="R27" s="933"/>
      <c r="S27" s="933"/>
      <c r="T27" s="933"/>
      <c r="U27" s="933"/>
      <c r="V27" s="933"/>
      <c r="W27" s="933"/>
      <c r="X27" s="933"/>
      <c r="Y27" s="933"/>
      <c r="Z27" s="933"/>
      <c r="AA27" s="933"/>
      <c r="AB27" s="933"/>
      <c r="AC27" s="933"/>
      <c r="AD27" s="933"/>
      <c r="AE27" s="933"/>
      <c r="AF27" s="933"/>
      <c r="AG27" s="933"/>
      <c r="AH27" s="933"/>
      <c r="AI27" s="933"/>
      <c r="AJ27" s="933"/>
      <c r="AK27" s="933"/>
      <c r="AL27" s="933"/>
      <c r="AM27" s="933"/>
      <c r="AN27" s="934"/>
      <c r="AQ27" s="8"/>
    </row>
    <row r="28" spans="1:43" ht="13.5" customHeight="1">
      <c r="A28" s="932"/>
      <c r="B28" s="933"/>
      <c r="C28" s="933"/>
      <c r="D28" s="933"/>
      <c r="E28" s="933"/>
      <c r="F28" s="933"/>
      <c r="G28" s="933"/>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4"/>
      <c r="AQ28" s="8"/>
    </row>
    <row r="29" spans="1:40" ht="13.5" customHeight="1">
      <c r="A29" s="932"/>
      <c r="B29" s="933"/>
      <c r="C29" s="933"/>
      <c r="D29" s="933"/>
      <c r="E29" s="933"/>
      <c r="F29" s="933"/>
      <c r="G29" s="933"/>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4"/>
    </row>
    <row r="30" spans="1:40" ht="13.5" customHeight="1">
      <c r="A30" s="932"/>
      <c r="B30" s="933"/>
      <c r="C30" s="933"/>
      <c r="D30" s="933"/>
      <c r="E30" s="933"/>
      <c r="F30" s="933"/>
      <c r="G30" s="933"/>
      <c r="H30" s="933"/>
      <c r="I30" s="933"/>
      <c r="J30" s="933"/>
      <c r="K30" s="933"/>
      <c r="L30" s="933"/>
      <c r="M30" s="933"/>
      <c r="N30" s="933"/>
      <c r="O30" s="933"/>
      <c r="P30" s="933"/>
      <c r="Q30" s="933"/>
      <c r="R30" s="933"/>
      <c r="S30" s="933"/>
      <c r="T30" s="933"/>
      <c r="U30" s="933"/>
      <c r="V30" s="933"/>
      <c r="W30" s="933"/>
      <c r="X30" s="933"/>
      <c r="Y30" s="933"/>
      <c r="Z30" s="933"/>
      <c r="AA30" s="933"/>
      <c r="AB30" s="933"/>
      <c r="AC30" s="933"/>
      <c r="AD30" s="933"/>
      <c r="AE30" s="933"/>
      <c r="AF30" s="933"/>
      <c r="AG30" s="933"/>
      <c r="AH30" s="933"/>
      <c r="AI30" s="933"/>
      <c r="AJ30" s="933"/>
      <c r="AK30" s="933"/>
      <c r="AL30" s="933"/>
      <c r="AM30" s="933"/>
      <c r="AN30" s="934"/>
    </row>
    <row r="31" spans="1:40" ht="13.5" customHeight="1">
      <c r="A31" s="932"/>
      <c r="B31" s="933"/>
      <c r="C31" s="933"/>
      <c r="D31" s="933"/>
      <c r="E31" s="933"/>
      <c r="F31" s="933"/>
      <c r="G31" s="933"/>
      <c r="H31" s="933"/>
      <c r="I31" s="933"/>
      <c r="J31" s="933"/>
      <c r="K31" s="933"/>
      <c r="L31" s="933"/>
      <c r="M31" s="933"/>
      <c r="N31" s="933"/>
      <c r="O31" s="933"/>
      <c r="P31" s="933"/>
      <c r="Q31" s="933"/>
      <c r="R31" s="933"/>
      <c r="S31" s="933"/>
      <c r="T31" s="933"/>
      <c r="U31" s="933"/>
      <c r="V31" s="933"/>
      <c r="W31" s="933"/>
      <c r="X31" s="933"/>
      <c r="Y31" s="933"/>
      <c r="Z31" s="933"/>
      <c r="AA31" s="933"/>
      <c r="AB31" s="933"/>
      <c r="AC31" s="933"/>
      <c r="AD31" s="933"/>
      <c r="AE31" s="933"/>
      <c r="AF31" s="933"/>
      <c r="AG31" s="933"/>
      <c r="AH31" s="933"/>
      <c r="AI31" s="933"/>
      <c r="AJ31" s="933"/>
      <c r="AK31" s="933"/>
      <c r="AL31" s="933"/>
      <c r="AM31" s="933"/>
      <c r="AN31" s="934"/>
    </row>
    <row r="32" spans="1:40" ht="13.5" customHeight="1">
      <c r="A32" s="932"/>
      <c r="B32" s="933"/>
      <c r="C32" s="933"/>
      <c r="D32" s="933"/>
      <c r="E32" s="933"/>
      <c r="F32" s="933"/>
      <c r="G32" s="933"/>
      <c r="H32" s="933"/>
      <c r="I32" s="933"/>
      <c r="J32" s="933"/>
      <c r="K32" s="933"/>
      <c r="L32" s="933"/>
      <c r="M32" s="933"/>
      <c r="N32" s="933"/>
      <c r="O32" s="933"/>
      <c r="P32" s="933"/>
      <c r="Q32" s="933"/>
      <c r="R32" s="933"/>
      <c r="S32" s="933"/>
      <c r="T32" s="933"/>
      <c r="U32" s="933"/>
      <c r="V32" s="933"/>
      <c r="W32" s="933"/>
      <c r="X32" s="933"/>
      <c r="Y32" s="933"/>
      <c r="Z32" s="933"/>
      <c r="AA32" s="933"/>
      <c r="AB32" s="933"/>
      <c r="AC32" s="933"/>
      <c r="AD32" s="933"/>
      <c r="AE32" s="933"/>
      <c r="AF32" s="933"/>
      <c r="AG32" s="933"/>
      <c r="AH32" s="933"/>
      <c r="AI32" s="933"/>
      <c r="AJ32" s="933"/>
      <c r="AK32" s="933"/>
      <c r="AL32" s="933"/>
      <c r="AM32" s="933"/>
      <c r="AN32" s="934"/>
    </row>
    <row r="33" spans="1:40" ht="13.5" customHeight="1">
      <c r="A33" s="932"/>
      <c r="B33" s="933"/>
      <c r="C33" s="933"/>
      <c r="D33" s="933"/>
      <c r="E33" s="933"/>
      <c r="F33" s="933"/>
      <c r="G33" s="933"/>
      <c r="H33" s="933"/>
      <c r="I33" s="933"/>
      <c r="J33" s="933"/>
      <c r="K33" s="933"/>
      <c r="L33" s="933"/>
      <c r="M33" s="933"/>
      <c r="N33" s="933"/>
      <c r="O33" s="933"/>
      <c r="P33" s="933"/>
      <c r="Q33" s="933"/>
      <c r="R33" s="933"/>
      <c r="S33" s="933"/>
      <c r="T33" s="933"/>
      <c r="U33" s="933"/>
      <c r="V33" s="933"/>
      <c r="W33" s="933"/>
      <c r="X33" s="933"/>
      <c r="Y33" s="933"/>
      <c r="Z33" s="933"/>
      <c r="AA33" s="933"/>
      <c r="AB33" s="933"/>
      <c r="AC33" s="933"/>
      <c r="AD33" s="933"/>
      <c r="AE33" s="933"/>
      <c r="AF33" s="933"/>
      <c r="AG33" s="933"/>
      <c r="AH33" s="933"/>
      <c r="AI33" s="933"/>
      <c r="AJ33" s="933"/>
      <c r="AK33" s="933"/>
      <c r="AL33" s="933"/>
      <c r="AM33" s="933"/>
      <c r="AN33" s="934"/>
    </row>
    <row r="34" spans="1:40" ht="13.5" customHeight="1">
      <c r="A34" s="932"/>
      <c r="B34" s="933"/>
      <c r="C34" s="933"/>
      <c r="D34" s="933"/>
      <c r="E34" s="933"/>
      <c r="F34" s="933"/>
      <c r="G34" s="933"/>
      <c r="H34" s="933"/>
      <c r="I34" s="933"/>
      <c r="J34" s="933"/>
      <c r="K34" s="933"/>
      <c r="L34" s="933"/>
      <c r="M34" s="933"/>
      <c r="N34" s="933"/>
      <c r="O34" s="933"/>
      <c r="P34" s="933"/>
      <c r="Q34" s="933"/>
      <c r="R34" s="933"/>
      <c r="S34" s="933"/>
      <c r="T34" s="933"/>
      <c r="U34" s="933"/>
      <c r="V34" s="933"/>
      <c r="W34" s="933"/>
      <c r="X34" s="933"/>
      <c r="Y34" s="933"/>
      <c r="Z34" s="933"/>
      <c r="AA34" s="933"/>
      <c r="AB34" s="933"/>
      <c r="AC34" s="933"/>
      <c r="AD34" s="933"/>
      <c r="AE34" s="933"/>
      <c r="AF34" s="933"/>
      <c r="AG34" s="933"/>
      <c r="AH34" s="933"/>
      <c r="AI34" s="933"/>
      <c r="AJ34" s="933"/>
      <c r="AK34" s="933"/>
      <c r="AL34" s="933"/>
      <c r="AM34" s="933"/>
      <c r="AN34" s="934"/>
    </row>
    <row r="35" spans="1:40" ht="13.5" customHeight="1">
      <c r="A35" s="932"/>
      <c r="B35" s="933"/>
      <c r="C35" s="933"/>
      <c r="D35" s="933"/>
      <c r="E35" s="933"/>
      <c r="F35" s="933"/>
      <c r="G35" s="933"/>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4"/>
    </row>
    <row r="36" spans="1:40" ht="13.5" customHeight="1">
      <c r="A36" s="932"/>
      <c r="B36" s="933"/>
      <c r="C36" s="933"/>
      <c r="D36" s="933"/>
      <c r="E36" s="933"/>
      <c r="F36" s="933"/>
      <c r="G36" s="933"/>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4"/>
    </row>
    <row r="37" spans="1:40" ht="13.5" customHeight="1">
      <c r="A37" s="932"/>
      <c r="B37" s="933"/>
      <c r="C37" s="933"/>
      <c r="D37" s="933"/>
      <c r="E37" s="933"/>
      <c r="F37" s="933"/>
      <c r="G37" s="933"/>
      <c r="H37" s="933"/>
      <c r="I37" s="933"/>
      <c r="J37" s="933"/>
      <c r="K37" s="933"/>
      <c r="L37" s="933"/>
      <c r="M37" s="933"/>
      <c r="N37" s="933"/>
      <c r="O37" s="933"/>
      <c r="P37" s="933"/>
      <c r="Q37" s="933"/>
      <c r="R37" s="933"/>
      <c r="S37" s="933"/>
      <c r="T37" s="933"/>
      <c r="U37" s="933"/>
      <c r="V37" s="933"/>
      <c r="W37" s="933"/>
      <c r="X37" s="933"/>
      <c r="Y37" s="933"/>
      <c r="Z37" s="933"/>
      <c r="AA37" s="933"/>
      <c r="AB37" s="933"/>
      <c r="AC37" s="933"/>
      <c r="AD37" s="933"/>
      <c r="AE37" s="933"/>
      <c r="AF37" s="933"/>
      <c r="AG37" s="933"/>
      <c r="AH37" s="933"/>
      <c r="AI37" s="933"/>
      <c r="AJ37" s="933"/>
      <c r="AK37" s="933"/>
      <c r="AL37" s="933"/>
      <c r="AM37" s="933"/>
      <c r="AN37" s="934"/>
    </row>
    <row r="38" spans="1:40" ht="13.5" customHeight="1">
      <c r="A38" s="932"/>
      <c r="B38" s="933"/>
      <c r="C38" s="933"/>
      <c r="D38" s="933"/>
      <c r="E38" s="933"/>
      <c r="F38" s="933"/>
      <c r="G38" s="933"/>
      <c r="H38" s="933"/>
      <c r="I38" s="933"/>
      <c r="J38" s="933"/>
      <c r="K38" s="933"/>
      <c r="L38" s="933"/>
      <c r="M38" s="933"/>
      <c r="N38" s="933"/>
      <c r="O38" s="933"/>
      <c r="P38" s="933"/>
      <c r="Q38" s="933"/>
      <c r="R38" s="933"/>
      <c r="S38" s="933"/>
      <c r="T38" s="933"/>
      <c r="U38" s="933"/>
      <c r="V38" s="933"/>
      <c r="W38" s="933"/>
      <c r="X38" s="933"/>
      <c r="Y38" s="933"/>
      <c r="Z38" s="933"/>
      <c r="AA38" s="933"/>
      <c r="AB38" s="933"/>
      <c r="AC38" s="933"/>
      <c r="AD38" s="933"/>
      <c r="AE38" s="933"/>
      <c r="AF38" s="933"/>
      <c r="AG38" s="933"/>
      <c r="AH38" s="933"/>
      <c r="AI38" s="933"/>
      <c r="AJ38" s="933"/>
      <c r="AK38" s="933"/>
      <c r="AL38" s="933"/>
      <c r="AM38" s="933"/>
      <c r="AN38" s="934"/>
    </row>
    <row r="39" spans="1:40" ht="13.5" customHeight="1">
      <c r="A39" s="932"/>
      <c r="B39" s="933"/>
      <c r="C39" s="933"/>
      <c r="D39" s="933"/>
      <c r="E39" s="933"/>
      <c r="F39" s="933"/>
      <c r="G39" s="933"/>
      <c r="H39" s="933"/>
      <c r="I39" s="933"/>
      <c r="J39" s="933"/>
      <c r="K39" s="933"/>
      <c r="L39" s="933"/>
      <c r="M39" s="933"/>
      <c r="N39" s="933"/>
      <c r="O39" s="933"/>
      <c r="P39" s="933"/>
      <c r="Q39" s="933"/>
      <c r="R39" s="933"/>
      <c r="S39" s="933"/>
      <c r="T39" s="933"/>
      <c r="U39" s="933"/>
      <c r="V39" s="933"/>
      <c r="W39" s="933"/>
      <c r="X39" s="933"/>
      <c r="Y39" s="933"/>
      <c r="Z39" s="933"/>
      <c r="AA39" s="933"/>
      <c r="AB39" s="933"/>
      <c r="AC39" s="933"/>
      <c r="AD39" s="933"/>
      <c r="AE39" s="933"/>
      <c r="AF39" s="933"/>
      <c r="AG39" s="933"/>
      <c r="AH39" s="933"/>
      <c r="AI39" s="933"/>
      <c r="AJ39" s="933"/>
      <c r="AK39" s="933"/>
      <c r="AL39" s="933"/>
      <c r="AM39" s="933"/>
      <c r="AN39" s="934"/>
    </row>
    <row r="40" spans="1:40" ht="13.5" customHeight="1">
      <c r="A40" s="932"/>
      <c r="B40" s="933"/>
      <c r="C40" s="933"/>
      <c r="D40" s="933"/>
      <c r="E40" s="933"/>
      <c r="F40" s="933"/>
      <c r="G40" s="933"/>
      <c r="H40" s="933"/>
      <c r="I40" s="933"/>
      <c r="J40" s="933"/>
      <c r="K40" s="933"/>
      <c r="L40" s="933"/>
      <c r="M40" s="933"/>
      <c r="N40" s="933"/>
      <c r="O40" s="933"/>
      <c r="P40" s="933"/>
      <c r="Q40" s="933"/>
      <c r="R40" s="933"/>
      <c r="S40" s="933"/>
      <c r="T40" s="933"/>
      <c r="U40" s="933"/>
      <c r="V40" s="933"/>
      <c r="W40" s="933"/>
      <c r="X40" s="933"/>
      <c r="Y40" s="933"/>
      <c r="Z40" s="933"/>
      <c r="AA40" s="933"/>
      <c r="AB40" s="933"/>
      <c r="AC40" s="933"/>
      <c r="AD40" s="933"/>
      <c r="AE40" s="933"/>
      <c r="AF40" s="933"/>
      <c r="AG40" s="933"/>
      <c r="AH40" s="933"/>
      <c r="AI40" s="933"/>
      <c r="AJ40" s="933"/>
      <c r="AK40" s="933"/>
      <c r="AL40" s="933"/>
      <c r="AM40" s="933"/>
      <c r="AN40" s="934"/>
    </row>
    <row r="41" spans="1:40" ht="13.5" customHeight="1">
      <c r="A41" s="932"/>
      <c r="B41" s="933"/>
      <c r="C41" s="933"/>
      <c r="D41" s="933"/>
      <c r="E41" s="933"/>
      <c r="F41" s="933"/>
      <c r="G41" s="933"/>
      <c r="H41" s="933"/>
      <c r="I41" s="933"/>
      <c r="J41" s="933"/>
      <c r="K41" s="933"/>
      <c r="L41" s="933"/>
      <c r="M41" s="933"/>
      <c r="N41" s="933"/>
      <c r="O41" s="933"/>
      <c r="P41" s="933"/>
      <c r="Q41" s="933"/>
      <c r="R41" s="933"/>
      <c r="S41" s="933"/>
      <c r="T41" s="933"/>
      <c r="U41" s="933"/>
      <c r="V41" s="933"/>
      <c r="W41" s="933"/>
      <c r="X41" s="933"/>
      <c r="Y41" s="933"/>
      <c r="Z41" s="933"/>
      <c r="AA41" s="933"/>
      <c r="AB41" s="933"/>
      <c r="AC41" s="933"/>
      <c r="AD41" s="933"/>
      <c r="AE41" s="933"/>
      <c r="AF41" s="933"/>
      <c r="AG41" s="933"/>
      <c r="AH41" s="933"/>
      <c r="AI41" s="933"/>
      <c r="AJ41" s="933"/>
      <c r="AK41" s="933"/>
      <c r="AL41" s="933"/>
      <c r="AM41" s="933"/>
      <c r="AN41" s="934"/>
    </row>
    <row r="42" spans="1:40" ht="13.5" customHeight="1">
      <c r="A42" s="932"/>
      <c r="B42" s="933"/>
      <c r="C42" s="933"/>
      <c r="D42" s="933"/>
      <c r="E42" s="933"/>
      <c r="F42" s="933"/>
      <c r="G42" s="933"/>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4"/>
    </row>
    <row r="43" spans="1:40" ht="13.5" customHeight="1">
      <c r="A43" s="932"/>
      <c r="B43" s="933"/>
      <c r="C43" s="933"/>
      <c r="D43" s="933"/>
      <c r="E43" s="933"/>
      <c r="F43" s="933"/>
      <c r="G43" s="933"/>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4"/>
    </row>
    <row r="44" spans="1:40" ht="13.5" customHeight="1">
      <c r="A44" s="932"/>
      <c r="B44" s="933"/>
      <c r="C44" s="933"/>
      <c r="D44" s="933"/>
      <c r="E44" s="933"/>
      <c r="F44" s="933"/>
      <c r="G44" s="933"/>
      <c r="H44" s="933"/>
      <c r="I44" s="933"/>
      <c r="J44" s="933"/>
      <c r="K44" s="933"/>
      <c r="L44" s="933"/>
      <c r="M44" s="933"/>
      <c r="N44" s="933"/>
      <c r="O44" s="933"/>
      <c r="P44" s="933"/>
      <c r="Q44" s="933"/>
      <c r="R44" s="933"/>
      <c r="S44" s="933"/>
      <c r="T44" s="933"/>
      <c r="U44" s="933"/>
      <c r="V44" s="933"/>
      <c r="W44" s="933"/>
      <c r="X44" s="933"/>
      <c r="Y44" s="933"/>
      <c r="Z44" s="933"/>
      <c r="AA44" s="933"/>
      <c r="AB44" s="933"/>
      <c r="AC44" s="933"/>
      <c r="AD44" s="933"/>
      <c r="AE44" s="933"/>
      <c r="AF44" s="933"/>
      <c r="AG44" s="933"/>
      <c r="AH44" s="933"/>
      <c r="AI44" s="933"/>
      <c r="AJ44" s="933"/>
      <c r="AK44" s="933"/>
      <c r="AL44" s="933"/>
      <c r="AM44" s="933"/>
      <c r="AN44" s="934"/>
    </row>
    <row r="45" spans="1:40" ht="13.5" customHeight="1">
      <c r="A45" s="932"/>
      <c r="B45" s="933"/>
      <c r="C45" s="933"/>
      <c r="D45" s="933"/>
      <c r="E45" s="933"/>
      <c r="F45" s="933"/>
      <c r="G45" s="933"/>
      <c r="H45" s="933"/>
      <c r="I45" s="933"/>
      <c r="J45" s="933"/>
      <c r="K45" s="933"/>
      <c r="L45" s="933"/>
      <c r="M45" s="933"/>
      <c r="N45" s="933"/>
      <c r="O45" s="933"/>
      <c r="P45" s="933"/>
      <c r="Q45" s="933"/>
      <c r="R45" s="933"/>
      <c r="S45" s="933"/>
      <c r="T45" s="933"/>
      <c r="U45" s="933"/>
      <c r="V45" s="933"/>
      <c r="W45" s="933"/>
      <c r="X45" s="933"/>
      <c r="Y45" s="933"/>
      <c r="Z45" s="933"/>
      <c r="AA45" s="933"/>
      <c r="AB45" s="933"/>
      <c r="AC45" s="933"/>
      <c r="AD45" s="933"/>
      <c r="AE45" s="933"/>
      <c r="AF45" s="933"/>
      <c r="AG45" s="933"/>
      <c r="AH45" s="933"/>
      <c r="AI45" s="933"/>
      <c r="AJ45" s="933"/>
      <c r="AK45" s="933"/>
      <c r="AL45" s="933"/>
      <c r="AM45" s="933"/>
      <c r="AN45" s="934"/>
    </row>
    <row r="46" spans="1:40" ht="13.5" customHeight="1">
      <c r="A46" s="932"/>
      <c r="B46" s="933"/>
      <c r="C46" s="933"/>
      <c r="D46" s="933"/>
      <c r="E46" s="933"/>
      <c r="F46" s="933"/>
      <c r="G46" s="933"/>
      <c r="H46" s="933"/>
      <c r="I46" s="933"/>
      <c r="J46" s="933"/>
      <c r="K46" s="933"/>
      <c r="L46" s="933"/>
      <c r="M46" s="933"/>
      <c r="N46" s="933"/>
      <c r="O46" s="933"/>
      <c r="P46" s="933"/>
      <c r="Q46" s="933"/>
      <c r="R46" s="933"/>
      <c r="S46" s="933"/>
      <c r="T46" s="933"/>
      <c r="U46" s="933"/>
      <c r="V46" s="933"/>
      <c r="W46" s="933"/>
      <c r="X46" s="933"/>
      <c r="Y46" s="933"/>
      <c r="Z46" s="933"/>
      <c r="AA46" s="933"/>
      <c r="AB46" s="933"/>
      <c r="AC46" s="933"/>
      <c r="AD46" s="933"/>
      <c r="AE46" s="933"/>
      <c r="AF46" s="933"/>
      <c r="AG46" s="933"/>
      <c r="AH46" s="933"/>
      <c r="AI46" s="933"/>
      <c r="AJ46" s="933"/>
      <c r="AK46" s="933"/>
      <c r="AL46" s="933"/>
      <c r="AM46" s="933"/>
      <c r="AN46" s="934"/>
    </row>
    <row r="47" spans="1:40" ht="13.5" customHeight="1">
      <c r="A47" s="932"/>
      <c r="B47" s="933"/>
      <c r="C47" s="933"/>
      <c r="D47" s="933"/>
      <c r="E47" s="933"/>
      <c r="F47" s="933"/>
      <c r="G47" s="933"/>
      <c r="H47" s="933"/>
      <c r="I47" s="933"/>
      <c r="J47" s="933"/>
      <c r="K47" s="933"/>
      <c r="L47" s="933"/>
      <c r="M47" s="933"/>
      <c r="N47" s="933"/>
      <c r="O47" s="933"/>
      <c r="P47" s="933"/>
      <c r="Q47" s="933"/>
      <c r="R47" s="933"/>
      <c r="S47" s="933"/>
      <c r="T47" s="933"/>
      <c r="U47" s="933"/>
      <c r="V47" s="933"/>
      <c r="W47" s="933"/>
      <c r="X47" s="933"/>
      <c r="Y47" s="933"/>
      <c r="Z47" s="933"/>
      <c r="AA47" s="933"/>
      <c r="AB47" s="933"/>
      <c r="AC47" s="933"/>
      <c r="AD47" s="933"/>
      <c r="AE47" s="933"/>
      <c r="AF47" s="933"/>
      <c r="AG47" s="933"/>
      <c r="AH47" s="933"/>
      <c r="AI47" s="933"/>
      <c r="AJ47" s="933"/>
      <c r="AK47" s="933"/>
      <c r="AL47" s="933"/>
      <c r="AM47" s="933"/>
      <c r="AN47" s="934"/>
    </row>
    <row r="48" spans="1:40" ht="13.5" customHeight="1">
      <c r="A48" s="932"/>
      <c r="B48" s="933"/>
      <c r="C48" s="933"/>
      <c r="D48" s="933"/>
      <c r="E48" s="933"/>
      <c r="F48" s="933"/>
      <c r="G48" s="933"/>
      <c r="H48" s="933"/>
      <c r="I48" s="933"/>
      <c r="J48" s="933"/>
      <c r="K48" s="933"/>
      <c r="L48" s="933"/>
      <c r="M48" s="933"/>
      <c r="N48" s="933"/>
      <c r="O48" s="933"/>
      <c r="P48" s="933"/>
      <c r="Q48" s="933"/>
      <c r="R48" s="933"/>
      <c r="S48" s="933"/>
      <c r="T48" s="933"/>
      <c r="U48" s="933"/>
      <c r="V48" s="933"/>
      <c r="W48" s="933"/>
      <c r="X48" s="933"/>
      <c r="Y48" s="933"/>
      <c r="Z48" s="933"/>
      <c r="AA48" s="933"/>
      <c r="AB48" s="933"/>
      <c r="AC48" s="933"/>
      <c r="AD48" s="933"/>
      <c r="AE48" s="933"/>
      <c r="AF48" s="933"/>
      <c r="AG48" s="933"/>
      <c r="AH48" s="933"/>
      <c r="AI48" s="933"/>
      <c r="AJ48" s="933"/>
      <c r="AK48" s="933"/>
      <c r="AL48" s="933"/>
      <c r="AM48" s="933"/>
      <c r="AN48" s="934"/>
    </row>
    <row r="49" spans="1:40" ht="13.5" customHeight="1">
      <c r="A49" s="932"/>
      <c r="B49" s="933"/>
      <c r="C49" s="933"/>
      <c r="D49" s="933"/>
      <c r="E49" s="933"/>
      <c r="F49" s="933"/>
      <c r="G49" s="933"/>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4"/>
    </row>
    <row r="50" spans="1:40" ht="13.5" customHeight="1">
      <c r="A50" s="932"/>
      <c r="B50" s="933"/>
      <c r="C50" s="933"/>
      <c r="D50" s="933"/>
      <c r="E50" s="933"/>
      <c r="F50" s="933"/>
      <c r="G50" s="933"/>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4"/>
    </row>
    <row r="51" spans="1:40" ht="13.5" customHeight="1">
      <c r="A51" s="932"/>
      <c r="B51" s="933"/>
      <c r="C51" s="933"/>
      <c r="D51" s="933"/>
      <c r="E51" s="933"/>
      <c r="F51" s="933"/>
      <c r="G51" s="933"/>
      <c r="H51" s="933"/>
      <c r="I51" s="933"/>
      <c r="J51" s="933"/>
      <c r="K51" s="933"/>
      <c r="L51" s="933"/>
      <c r="M51" s="933"/>
      <c r="N51" s="933"/>
      <c r="O51" s="933"/>
      <c r="P51" s="933"/>
      <c r="Q51" s="933"/>
      <c r="R51" s="933"/>
      <c r="S51" s="933"/>
      <c r="T51" s="933"/>
      <c r="U51" s="933"/>
      <c r="V51" s="933"/>
      <c r="W51" s="933"/>
      <c r="X51" s="933"/>
      <c r="Y51" s="933"/>
      <c r="Z51" s="933"/>
      <c r="AA51" s="933"/>
      <c r="AB51" s="933"/>
      <c r="AC51" s="933"/>
      <c r="AD51" s="933"/>
      <c r="AE51" s="933"/>
      <c r="AF51" s="933"/>
      <c r="AG51" s="933"/>
      <c r="AH51" s="933"/>
      <c r="AI51" s="933"/>
      <c r="AJ51" s="933"/>
      <c r="AK51" s="933"/>
      <c r="AL51" s="933"/>
      <c r="AM51" s="933"/>
      <c r="AN51" s="934"/>
    </row>
    <row r="52" spans="1:40" ht="13.5" customHeight="1">
      <c r="A52" s="932"/>
      <c r="B52" s="933"/>
      <c r="C52" s="933"/>
      <c r="D52" s="933"/>
      <c r="E52" s="933"/>
      <c r="F52" s="933"/>
      <c r="G52" s="933"/>
      <c r="H52" s="933"/>
      <c r="I52" s="933"/>
      <c r="J52" s="933"/>
      <c r="K52" s="933"/>
      <c r="L52" s="933"/>
      <c r="M52" s="933"/>
      <c r="N52" s="933"/>
      <c r="O52" s="933"/>
      <c r="P52" s="933"/>
      <c r="Q52" s="933"/>
      <c r="R52" s="933"/>
      <c r="S52" s="933"/>
      <c r="T52" s="933"/>
      <c r="U52" s="933"/>
      <c r="V52" s="933"/>
      <c r="W52" s="933"/>
      <c r="X52" s="933"/>
      <c r="Y52" s="933"/>
      <c r="Z52" s="933"/>
      <c r="AA52" s="933"/>
      <c r="AB52" s="933"/>
      <c r="AC52" s="933"/>
      <c r="AD52" s="933"/>
      <c r="AE52" s="933"/>
      <c r="AF52" s="933"/>
      <c r="AG52" s="933"/>
      <c r="AH52" s="933"/>
      <c r="AI52" s="933"/>
      <c r="AJ52" s="933"/>
      <c r="AK52" s="933"/>
      <c r="AL52" s="933"/>
      <c r="AM52" s="933"/>
      <c r="AN52" s="934"/>
    </row>
    <row r="53" spans="1:40" ht="13.5" customHeight="1">
      <c r="A53" s="932"/>
      <c r="B53" s="933"/>
      <c r="C53" s="933"/>
      <c r="D53" s="933"/>
      <c r="E53" s="933"/>
      <c r="F53" s="933"/>
      <c r="G53" s="933"/>
      <c r="H53" s="933"/>
      <c r="I53" s="933"/>
      <c r="J53" s="933"/>
      <c r="K53" s="933"/>
      <c r="L53" s="933"/>
      <c r="M53" s="933"/>
      <c r="N53" s="933"/>
      <c r="O53" s="933"/>
      <c r="P53" s="933"/>
      <c r="Q53" s="933"/>
      <c r="R53" s="933"/>
      <c r="S53" s="933"/>
      <c r="T53" s="933"/>
      <c r="U53" s="933"/>
      <c r="V53" s="933"/>
      <c r="W53" s="933"/>
      <c r="X53" s="933"/>
      <c r="Y53" s="933"/>
      <c r="Z53" s="933"/>
      <c r="AA53" s="933"/>
      <c r="AB53" s="933"/>
      <c r="AC53" s="933"/>
      <c r="AD53" s="933"/>
      <c r="AE53" s="933"/>
      <c r="AF53" s="933"/>
      <c r="AG53" s="933"/>
      <c r="AH53" s="933"/>
      <c r="AI53" s="933"/>
      <c r="AJ53" s="933"/>
      <c r="AK53" s="933"/>
      <c r="AL53" s="933"/>
      <c r="AM53" s="933"/>
      <c r="AN53" s="934"/>
    </row>
    <row r="54" spans="1:40" ht="13.5" customHeight="1">
      <c r="A54" s="932"/>
      <c r="B54" s="933"/>
      <c r="C54" s="933"/>
      <c r="D54" s="933"/>
      <c r="E54" s="933"/>
      <c r="F54" s="933"/>
      <c r="G54" s="933"/>
      <c r="H54" s="933"/>
      <c r="I54" s="933"/>
      <c r="J54" s="933"/>
      <c r="K54" s="933"/>
      <c r="L54" s="933"/>
      <c r="M54" s="933"/>
      <c r="N54" s="933"/>
      <c r="O54" s="933"/>
      <c r="P54" s="933"/>
      <c r="Q54" s="933"/>
      <c r="R54" s="933"/>
      <c r="S54" s="933"/>
      <c r="T54" s="933"/>
      <c r="U54" s="933"/>
      <c r="V54" s="933"/>
      <c r="W54" s="933"/>
      <c r="X54" s="933"/>
      <c r="Y54" s="933"/>
      <c r="Z54" s="933"/>
      <c r="AA54" s="933"/>
      <c r="AB54" s="933"/>
      <c r="AC54" s="933"/>
      <c r="AD54" s="933"/>
      <c r="AE54" s="933"/>
      <c r="AF54" s="933"/>
      <c r="AG54" s="933"/>
      <c r="AH54" s="933"/>
      <c r="AI54" s="933"/>
      <c r="AJ54" s="933"/>
      <c r="AK54" s="933"/>
      <c r="AL54" s="933"/>
      <c r="AM54" s="933"/>
      <c r="AN54" s="934"/>
    </row>
    <row r="55" spans="1:40" ht="13.5" customHeight="1">
      <c r="A55" s="932"/>
      <c r="B55" s="933"/>
      <c r="C55" s="933"/>
      <c r="D55" s="933"/>
      <c r="E55" s="933"/>
      <c r="F55" s="933"/>
      <c r="G55" s="933"/>
      <c r="H55" s="933"/>
      <c r="I55" s="933"/>
      <c r="J55" s="933"/>
      <c r="K55" s="933"/>
      <c r="L55" s="933"/>
      <c r="M55" s="933"/>
      <c r="N55" s="933"/>
      <c r="O55" s="933"/>
      <c r="P55" s="933"/>
      <c r="Q55" s="933"/>
      <c r="R55" s="933"/>
      <c r="S55" s="933"/>
      <c r="T55" s="933"/>
      <c r="U55" s="933"/>
      <c r="V55" s="933"/>
      <c r="W55" s="933"/>
      <c r="X55" s="933"/>
      <c r="Y55" s="933"/>
      <c r="Z55" s="933"/>
      <c r="AA55" s="933"/>
      <c r="AB55" s="933"/>
      <c r="AC55" s="933"/>
      <c r="AD55" s="933"/>
      <c r="AE55" s="933"/>
      <c r="AF55" s="933"/>
      <c r="AG55" s="933"/>
      <c r="AH55" s="933"/>
      <c r="AI55" s="933"/>
      <c r="AJ55" s="933"/>
      <c r="AK55" s="933"/>
      <c r="AL55" s="933"/>
      <c r="AM55" s="933"/>
      <c r="AN55" s="934"/>
    </row>
    <row r="56" spans="1:40" ht="13.5" customHeight="1">
      <c r="A56" s="932"/>
      <c r="B56" s="933"/>
      <c r="C56" s="933"/>
      <c r="D56" s="933"/>
      <c r="E56" s="933"/>
      <c r="F56" s="933"/>
      <c r="G56" s="933"/>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4"/>
    </row>
    <row r="57" spans="1:40" ht="13.5" customHeight="1">
      <c r="A57" s="932"/>
      <c r="B57" s="933"/>
      <c r="C57" s="933"/>
      <c r="D57" s="933"/>
      <c r="E57" s="933"/>
      <c r="F57" s="933"/>
      <c r="G57" s="933"/>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5"/>
      <c r="AK57" s="935"/>
      <c r="AL57" s="935"/>
      <c r="AM57" s="935"/>
      <c r="AN57" s="936"/>
    </row>
    <row r="58" spans="1:40" ht="13.5" customHeight="1">
      <c r="A58" s="2262" t="s">
        <v>136</v>
      </c>
      <c r="B58" s="1519" t="s">
        <v>472</v>
      </c>
      <c r="C58" s="1520"/>
      <c r="D58" s="1520" t="s">
        <v>473</v>
      </c>
      <c r="E58" s="1520"/>
      <c r="F58" s="1520"/>
      <c r="G58" s="1520"/>
      <c r="H58" s="29"/>
      <c r="I58" s="30" t="s">
        <v>474</v>
      </c>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89"/>
      <c r="AK58" s="389"/>
      <c r="AL58" s="389"/>
      <c r="AM58" s="367"/>
      <c r="AN58" s="2"/>
    </row>
    <row r="59" spans="1:40" ht="13.5" customHeight="1">
      <c r="A59" s="2263"/>
      <c r="B59" s="1519" t="s">
        <v>475</v>
      </c>
      <c r="C59" s="1520"/>
      <c r="D59" s="1520" t="s">
        <v>107</v>
      </c>
      <c r="E59" s="1520"/>
      <c r="F59" s="1520"/>
      <c r="G59" s="1520"/>
      <c r="H59" s="35" t="s">
        <v>476</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389"/>
      <c r="AK59" s="389"/>
      <c r="AL59" s="389"/>
      <c r="AM59" s="367"/>
      <c r="AN59" s="2"/>
    </row>
    <row r="60" spans="1:40" ht="13.5" customHeight="1" thickBot="1">
      <c r="A60" s="2264"/>
      <c r="B60" s="2265" t="s">
        <v>108</v>
      </c>
      <c r="C60" s="2266"/>
      <c r="D60" s="2266" t="s">
        <v>109</v>
      </c>
      <c r="E60" s="2266"/>
      <c r="F60" s="2266"/>
      <c r="G60" s="2266"/>
      <c r="H60" s="75"/>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390"/>
      <c r="AK60" s="390"/>
      <c r="AL60" s="390"/>
      <c r="AM60" s="384"/>
      <c r="AN60" s="3"/>
    </row>
    <row r="61" spans="1:41"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password="9350" sheet="1" scenarios="1" formatCells="0" selectLockedCells="1"/>
  <mergeCells count="10">
    <mergeCell ref="A3:AM3"/>
    <mergeCell ref="A4:AN4"/>
    <mergeCell ref="A1:AN1"/>
    <mergeCell ref="A58:A60"/>
    <mergeCell ref="B58:C58"/>
    <mergeCell ref="D58:G58"/>
    <mergeCell ref="B59:C59"/>
    <mergeCell ref="D59:G59"/>
    <mergeCell ref="B60:C60"/>
    <mergeCell ref="D60:G60"/>
  </mergeCells>
  <printOptions/>
  <pageMargins left="0.7874015748031497" right="0.3937007874015748" top="0.55" bottom="0.1968503937007874" header="0.4" footer="0.34"/>
  <pageSetup horizontalDpi="300" verticalDpi="300" orientation="portrait" paperSize="9" r:id="rId1"/>
  <headerFooter alignWithMargins="0">
    <oddHeader>&amp;L&amp;"ＭＳ Ｐ明朝,標準"&amp;8H24-070</oddHeader>
  </headerFooter>
</worksheet>
</file>

<file path=xl/worksheets/sheet13.xml><?xml version="1.0" encoding="utf-8"?>
<worksheet xmlns="http://schemas.openxmlformats.org/spreadsheetml/2006/main" xmlns:r="http://schemas.openxmlformats.org/officeDocument/2006/relationships">
  <sheetPr>
    <tabColor indexed="22"/>
  </sheetPr>
  <dimension ref="A1:CS80"/>
  <sheetViews>
    <sheetView showGridLines="0" view="pageBreakPreview" zoomScale="75" zoomScaleSheetLayoutView="75" workbookViewId="0" topLeftCell="A1">
      <selection activeCell="I6" sqref="I6:V6"/>
    </sheetView>
  </sheetViews>
  <sheetFormatPr defaultColWidth="9.00390625" defaultRowHeight="13.5"/>
  <cols>
    <col min="1" max="20" width="2.125" style="0" customWidth="1"/>
    <col min="21" max="21" width="2.625" style="0" customWidth="1"/>
    <col min="22" max="22" width="2.50390625" style="0" customWidth="1"/>
    <col min="23" max="28" width="2.125" style="0" customWidth="1"/>
    <col min="29" max="29" width="1.75390625" style="0" customWidth="1"/>
    <col min="30" max="64" width="2.125" style="0" customWidth="1"/>
    <col min="65" max="65" width="2.75390625" style="0" customWidth="1"/>
    <col min="66" max="66" width="2.625" style="0" customWidth="1"/>
    <col min="67" max="94" width="2.125" style="0" customWidth="1"/>
    <col min="95" max="98" width="2.25390625" style="0" customWidth="1"/>
  </cols>
  <sheetData>
    <row r="1" spans="1:97" ht="17.25" customHeight="1">
      <c r="A1" s="14"/>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2443" t="s">
        <v>100</v>
      </c>
      <c r="AD1" s="2443"/>
      <c r="AE1" s="2443"/>
      <c r="AF1" s="2443"/>
      <c r="AG1" s="2443"/>
      <c r="AH1" s="2443"/>
      <c r="AI1" s="2443"/>
      <c r="AJ1" s="2443"/>
      <c r="AK1" s="2443"/>
      <c r="AL1" s="2443"/>
      <c r="AM1" s="2443"/>
      <c r="AN1" s="2443"/>
      <c r="AO1" s="2443"/>
      <c r="AP1" s="2443"/>
      <c r="AQ1" s="2443"/>
      <c r="AR1" s="2443"/>
      <c r="AS1" s="2443"/>
      <c r="AT1" s="2443"/>
      <c r="AU1" s="2443"/>
      <c r="AV1" s="2443"/>
      <c r="AW1" s="2443"/>
      <c r="AX1" s="2443"/>
      <c r="AY1" s="2443"/>
      <c r="AZ1" s="2443"/>
      <c r="BA1" s="2443"/>
      <c r="BB1" s="2443"/>
      <c r="BC1" s="2443"/>
      <c r="BD1" s="2443"/>
      <c r="BE1" s="2443"/>
      <c r="BF1" s="2443"/>
      <c r="BG1" s="2443"/>
      <c r="BH1" s="2443"/>
      <c r="BI1" s="2443"/>
      <c r="BJ1" s="2443"/>
      <c r="BK1" s="2443"/>
      <c r="BL1" s="2443"/>
      <c r="BM1" s="2443"/>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55"/>
      <c r="CR1" s="55"/>
      <c r="CS1" s="55"/>
    </row>
    <row r="2" spans="1:97" ht="12" customHeight="1">
      <c r="A2" s="14"/>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294"/>
      <c r="AH2" s="294"/>
      <c r="AI2" s="12"/>
      <c r="AJ2" s="12"/>
      <c r="AK2" s="12"/>
      <c r="AL2" s="12"/>
      <c r="AM2" s="295"/>
      <c r="AN2" s="296"/>
      <c r="AO2" s="14"/>
      <c r="AP2" s="14"/>
      <c r="AQ2" s="12"/>
      <c r="AR2" s="12"/>
      <c r="AS2" s="12"/>
      <c r="AT2" s="12"/>
      <c r="AU2" s="12"/>
      <c r="AV2" s="12"/>
      <c r="AW2" s="12"/>
      <c r="AX2" s="320"/>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55"/>
      <c r="CR2" s="55"/>
      <c r="CS2" s="55"/>
    </row>
    <row r="3" spans="1:97" ht="17.25" customHeight="1">
      <c r="A3" s="1613" t="s">
        <v>717</v>
      </c>
      <c r="B3" s="1613"/>
      <c r="C3" s="1613"/>
      <c r="D3" s="1613"/>
      <c r="E3" s="1613"/>
      <c r="F3" s="1613"/>
      <c r="G3" s="1613"/>
      <c r="H3" s="1613"/>
      <c r="I3" s="1613"/>
      <c r="J3" s="1613"/>
      <c r="K3" s="1613"/>
      <c r="L3" s="1613"/>
      <c r="M3" s="1613"/>
      <c r="N3" s="1613"/>
      <c r="O3" s="1613"/>
      <c r="P3" s="1613"/>
      <c r="Q3" s="1613"/>
      <c r="R3" s="1613"/>
      <c r="S3" s="1613"/>
      <c r="T3" s="1613"/>
      <c r="U3" s="1613"/>
      <c r="V3" s="1613"/>
      <c r="W3" s="1613"/>
      <c r="X3" s="1613"/>
      <c r="Y3" s="1613"/>
      <c r="Z3" s="1613"/>
      <c r="AA3" s="1613"/>
      <c r="AB3" s="1613"/>
      <c r="AC3" s="1613"/>
      <c r="AD3" s="1613"/>
      <c r="AE3" s="1613"/>
      <c r="AF3" s="1613"/>
      <c r="AG3" s="1613"/>
      <c r="AH3" s="1613"/>
      <c r="AI3" s="1613"/>
      <c r="AJ3" s="1613"/>
      <c r="AK3" s="1613"/>
      <c r="AL3" s="1613"/>
      <c r="AM3" s="161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55"/>
      <c r="CR3" s="55"/>
      <c r="CS3" s="55"/>
    </row>
    <row r="4" spans="1:97" ht="15.75" customHeight="1" thickBot="1">
      <c r="A4" s="2255" t="s">
        <v>386</v>
      </c>
      <c r="B4" s="2255"/>
      <c r="C4" s="2255"/>
      <c r="D4" s="2255"/>
      <c r="E4" s="2255"/>
      <c r="F4" s="2255"/>
      <c r="G4" s="2255"/>
      <c r="H4" s="2255"/>
      <c r="I4" s="2255"/>
      <c r="J4" s="2255"/>
      <c r="K4" s="2255"/>
      <c r="L4" s="2255"/>
      <c r="M4" s="2255"/>
      <c r="N4" s="2255"/>
      <c r="O4" s="2255"/>
      <c r="P4" s="2255"/>
      <c r="Q4" s="2255"/>
      <c r="R4" s="2255"/>
      <c r="S4" s="2255"/>
      <c r="T4" s="2255"/>
      <c r="U4" s="2255"/>
      <c r="V4" s="2255"/>
      <c r="W4" s="2255"/>
      <c r="X4" s="2255"/>
      <c r="Y4" s="2255"/>
      <c r="Z4" s="2255"/>
      <c r="AA4" s="2255"/>
      <c r="AB4" s="2255"/>
      <c r="AC4" s="2255"/>
      <c r="AD4" s="2255"/>
      <c r="AE4" s="2255"/>
      <c r="AF4" s="2255"/>
      <c r="AG4" s="2255"/>
      <c r="AH4" s="2255"/>
      <c r="AI4" s="2255"/>
      <c r="AJ4" s="2255"/>
      <c r="AK4" s="2255"/>
      <c r="AL4" s="2255"/>
      <c r="AM4" s="2255"/>
      <c r="AN4" s="2255"/>
      <c r="AO4" s="2255"/>
      <c r="AP4" s="2255"/>
      <c r="AQ4" s="2255"/>
      <c r="AR4" s="2255"/>
      <c r="AS4" s="2255"/>
      <c r="AT4" s="2255"/>
      <c r="AU4" s="2255"/>
      <c r="AV4" s="2255"/>
      <c r="AW4" s="2255"/>
      <c r="AX4" s="2255"/>
      <c r="AY4" s="2255"/>
      <c r="AZ4" s="2255"/>
      <c r="BA4" s="2255"/>
      <c r="BB4" s="2255"/>
      <c r="BC4" s="2255"/>
      <c r="BD4" s="2255"/>
      <c r="BE4" s="2255"/>
      <c r="BF4" s="2255"/>
      <c r="BG4" s="2255"/>
      <c r="BH4" s="2255"/>
      <c r="BI4" s="2255"/>
      <c r="BJ4" s="2255"/>
      <c r="BK4" s="2255"/>
      <c r="BL4" s="2255"/>
      <c r="BM4" s="2255"/>
      <c r="BN4" s="2255"/>
      <c r="BO4" s="2255"/>
      <c r="BP4" s="2255"/>
      <c r="BQ4" s="2255"/>
      <c r="BR4" s="2255"/>
      <c r="BS4" s="2255"/>
      <c r="BT4" s="2255"/>
      <c r="BU4" s="2255"/>
      <c r="BV4" s="2255"/>
      <c r="BW4" s="2255"/>
      <c r="BX4" s="2255"/>
      <c r="BY4" s="2255"/>
      <c r="BZ4" s="2255"/>
      <c r="CA4" s="2255"/>
      <c r="CB4" s="2255"/>
      <c r="CC4" s="2255"/>
      <c r="CD4" s="2255"/>
      <c r="CE4" s="2255"/>
      <c r="CF4" s="2255"/>
      <c r="CG4" s="2255"/>
      <c r="CH4" s="2255"/>
      <c r="CI4" s="2255"/>
      <c r="CJ4" s="2255"/>
      <c r="CK4" s="2255"/>
      <c r="CL4" s="2255"/>
      <c r="CM4" s="2255"/>
      <c r="CN4" s="2255"/>
      <c r="CO4" s="2255"/>
      <c r="CP4" s="14"/>
      <c r="CQ4" s="55"/>
      <c r="CR4" s="55"/>
      <c r="CS4" s="55"/>
    </row>
    <row r="5" spans="1:97" ht="15" customHeight="1">
      <c r="A5" s="20"/>
      <c r="B5" s="2444" t="s">
        <v>89</v>
      </c>
      <c r="C5" s="2444"/>
      <c r="D5" s="2444"/>
      <c r="E5" s="2444"/>
      <c r="F5" s="2444"/>
      <c r="G5" s="2444"/>
      <c r="H5" s="2444"/>
      <c r="I5" s="2444"/>
      <c r="J5" s="286"/>
      <c r="K5" s="286"/>
      <c r="L5" s="286"/>
      <c r="M5" s="286"/>
      <c r="N5" s="286"/>
      <c r="O5" s="286"/>
      <c r="P5" s="286"/>
      <c r="Q5" s="286"/>
      <c r="R5" s="286"/>
      <c r="S5" s="286"/>
      <c r="T5" s="286"/>
      <c r="U5" s="286"/>
      <c r="V5" s="286"/>
      <c r="W5" s="51"/>
      <c r="X5" s="55"/>
      <c r="Y5" s="55"/>
      <c r="Z5" s="12"/>
      <c r="AA5" s="12"/>
      <c r="AB5" s="12"/>
      <c r="AC5" s="12"/>
      <c r="AD5" s="12"/>
      <c r="AE5" s="12"/>
      <c r="AF5" s="12"/>
      <c r="AG5" s="12"/>
      <c r="AH5" s="12"/>
      <c r="AI5" s="12"/>
      <c r="AJ5" s="12"/>
      <c r="AK5" s="12"/>
      <c r="AL5" s="12"/>
      <c r="AM5" s="12"/>
      <c r="AN5" s="12"/>
      <c r="AO5" s="12"/>
      <c r="AP5" s="12"/>
      <c r="AQ5" s="12"/>
      <c r="AR5" s="12"/>
      <c r="AS5" s="12"/>
      <c r="AT5" s="12"/>
      <c r="AU5" s="12"/>
      <c r="AV5" s="18"/>
      <c r="AW5" s="18"/>
      <c r="AX5" s="18"/>
      <c r="AY5" s="12"/>
      <c r="AZ5" s="12"/>
      <c r="BA5" s="12"/>
      <c r="BB5" s="12"/>
      <c r="BC5" s="12"/>
      <c r="BD5" s="12"/>
      <c r="BE5" s="12"/>
      <c r="BF5" s="12"/>
      <c r="BG5" s="12"/>
      <c r="BH5" s="12"/>
      <c r="BI5" s="12"/>
      <c r="BJ5" s="12"/>
      <c r="BK5" s="12"/>
      <c r="BL5" s="12"/>
      <c r="BM5" s="12"/>
      <c r="BN5" s="12"/>
      <c r="BO5" s="12"/>
      <c r="BP5" s="14"/>
      <c r="BQ5" s="14"/>
      <c r="BR5" s="14"/>
      <c r="BS5" s="14"/>
      <c r="BT5" s="14"/>
      <c r="BU5" s="12"/>
      <c r="BV5" s="12"/>
      <c r="BW5" s="55"/>
      <c r="BX5" s="55"/>
      <c r="BY5" s="55"/>
      <c r="BZ5" s="55"/>
      <c r="CA5" s="55"/>
      <c r="CB5" s="55"/>
      <c r="CC5" s="55"/>
      <c r="CD5" s="55"/>
      <c r="CE5" s="55"/>
      <c r="CF5" s="55"/>
      <c r="CG5" s="55"/>
      <c r="CH5" s="55"/>
      <c r="CI5" s="55"/>
      <c r="CJ5" s="55"/>
      <c r="CK5" s="55"/>
      <c r="CL5" s="55"/>
      <c r="CM5" s="51"/>
      <c r="CN5" s="12"/>
      <c r="CO5" s="21"/>
      <c r="CP5" s="20"/>
      <c r="CQ5" s="55"/>
      <c r="CR5" s="55"/>
      <c r="CS5" s="55"/>
    </row>
    <row r="6" spans="1:97" ht="15" customHeight="1">
      <c r="A6" s="20"/>
      <c r="B6" s="2413" t="s">
        <v>377</v>
      </c>
      <c r="C6" s="2414"/>
      <c r="D6" s="2414"/>
      <c r="E6" s="2414"/>
      <c r="F6" s="2414"/>
      <c r="G6" s="2414"/>
      <c r="H6" s="2415"/>
      <c r="I6" s="1519">
        <f>'設条'!F10</f>
        <v>0</v>
      </c>
      <c r="J6" s="1520"/>
      <c r="K6" s="1520"/>
      <c r="L6" s="1520"/>
      <c r="M6" s="1520"/>
      <c r="N6" s="1520"/>
      <c r="O6" s="1520"/>
      <c r="P6" s="1520"/>
      <c r="Q6" s="1520"/>
      <c r="R6" s="1520"/>
      <c r="S6" s="1520"/>
      <c r="T6" s="1520"/>
      <c r="U6" s="1520"/>
      <c r="V6" s="1525"/>
      <c r="W6" s="28"/>
      <c r="X6" s="55"/>
      <c r="Y6" s="55"/>
      <c r="Z6" s="55"/>
      <c r="AA6" s="55"/>
      <c r="AB6" s="55"/>
      <c r="AC6" s="55"/>
      <c r="AD6" s="55"/>
      <c r="AE6" s="55"/>
      <c r="AF6" s="55"/>
      <c r="AG6" s="55"/>
      <c r="AH6" s="55"/>
      <c r="AI6" s="55"/>
      <c r="AJ6" s="55"/>
      <c r="AK6" s="55"/>
      <c r="AL6" s="55"/>
      <c r="AM6" s="55"/>
      <c r="AN6" s="55"/>
      <c r="AO6" s="55"/>
      <c r="AP6" s="12"/>
      <c r="AQ6" s="12"/>
      <c r="AR6" s="12"/>
      <c r="AS6" s="12"/>
      <c r="AT6" s="55"/>
      <c r="AU6" s="55"/>
      <c r="AV6" s="499"/>
      <c r="AW6" s="499"/>
      <c r="AX6" s="499"/>
      <c r="AY6" s="55"/>
      <c r="AZ6" s="55"/>
      <c r="BA6" s="55"/>
      <c r="BB6" s="55"/>
      <c r="BC6" s="55"/>
      <c r="BD6" s="55"/>
      <c r="BE6" s="55"/>
      <c r="BF6" s="55"/>
      <c r="BG6" s="55"/>
      <c r="BH6" s="55"/>
      <c r="BI6" s="55"/>
      <c r="BJ6" s="55"/>
      <c r="BK6" s="55"/>
      <c r="BL6" s="12"/>
      <c r="BM6" s="12"/>
      <c r="BN6" s="12"/>
      <c r="BO6" s="12"/>
      <c r="BP6" s="12"/>
      <c r="BQ6" s="12"/>
      <c r="CO6" s="19"/>
      <c r="CP6" s="20"/>
      <c r="CQ6" s="55"/>
      <c r="CR6" s="55"/>
      <c r="CS6" s="55"/>
    </row>
    <row r="7" spans="1:97" ht="17.25" customHeight="1">
      <c r="A7" s="20"/>
      <c r="B7" s="2413" t="s">
        <v>126</v>
      </c>
      <c r="C7" s="2414"/>
      <c r="D7" s="2414"/>
      <c r="E7" s="2414"/>
      <c r="F7" s="2414"/>
      <c r="G7" s="2414"/>
      <c r="H7" s="2415"/>
      <c r="I7" s="1519" t="str">
        <f>'設条'!J18</f>
        <v>活荷重</v>
      </c>
      <c r="J7" s="1520"/>
      <c r="K7" s="1520"/>
      <c r="L7" s="1520"/>
      <c r="M7" s="1520"/>
      <c r="N7" s="1520"/>
      <c r="O7" s="1520"/>
      <c r="P7" s="1520"/>
      <c r="Q7" s="1520"/>
      <c r="R7" s="1520"/>
      <c r="S7" s="1520"/>
      <c r="T7" s="1520"/>
      <c r="U7" s="1520"/>
      <c r="V7" s="1525"/>
      <c r="W7" s="28"/>
      <c r="AG7" s="2442">
        <f>'主桁'!AF44</f>
        <v>1</v>
      </c>
      <c r="AH7" s="55"/>
      <c r="AI7" s="51"/>
      <c r="AJ7" s="55"/>
      <c r="AK7" s="2351" t="s">
        <v>804</v>
      </c>
      <c r="AL7" s="2351"/>
      <c r="AM7" s="55"/>
      <c r="AN7" s="55"/>
      <c r="AO7" s="55"/>
      <c r="AP7" s="55"/>
      <c r="AQ7" s="55"/>
      <c r="AR7" s="2351" t="s">
        <v>805</v>
      </c>
      <c r="AS7" s="2351"/>
      <c r="AU7" s="1136" t="s">
        <v>173</v>
      </c>
      <c r="AV7" s="522"/>
      <c r="AW7" s="55"/>
      <c r="AX7" s="55"/>
      <c r="AY7" s="12"/>
      <c r="AZ7" s="55"/>
      <c r="BA7" s="55"/>
      <c r="BB7" s="55"/>
      <c r="BC7" s="55"/>
      <c r="BD7" s="1136" t="s">
        <v>806</v>
      </c>
      <c r="BE7" s="523"/>
      <c r="BF7" s="51"/>
      <c r="BG7" s="498"/>
      <c r="BH7" s="498"/>
      <c r="BI7" s="499"/>
      <c r="BJ7" s="55"/>
      <c r="BK7" s="55"/>
      <c r="BL7" s="12"/>
      <c r="BM7" s="12"/>
      <c r="BN7" s="12"/>
      <c r="BO7" s="12"/>
      <c r="BP7" s="12"/>
      <c r="BQ7" s="14"/>
      <c r="CO7" s="166"/>
      <c r="CP7" s="47"/>
      <c r="CQ7" s="55"/>
      <c r="CR7" s="55"/>
      <c r="CS7" s="55"/>
    </row>
    <row r="8" spans="1:97" ht="15" customHeight="1" thickBot="1">
      <c r="A8" s="20"/>
      <c r="B8" s="2413" t="s">
        <v>671</v>
      </c>
      <c r="C8" s="2414"/>
      <c r="D8" s="2414"/>
      <c r="E8" s="2414"/>
      <c r="F8" s="2414"/>
      <c r="G8" s="2414"/>
      <c r="H8" s="2415"/>
      <c r="I8" s="1519">
        <f>'設条'!J19</f>
        <v>0</v>
      </c>
      <c r="J8" s="1520"/>
      <c r="K8" s="1520"/>
      <c r="L8" s="1520"/>
      <c r="M8" s="1520"/>
      <c r="N8" s="1520"/>
      <c r="O8" s="1520"/>
      <c r="P8" s="1520"/>
      <c r="Q8" s="1520"/>
      <c r="R8" s="1520"/>
      <c r="S8" s="1520"/>
      <c r="T8" s="1520"/>
      <c r="U8" s="1520"/>
      <c r="V8" s="1525"/>
      <c r="W8" s="28"/>
      <c r="AG8" s="2442"/>
      <c r="AH8" s="53"/>
      <c r="AI8" s="53"/>
      <c r="AJ8" s="212"/>
      <c r="AK8" s="211"/>
      <c r="AL8" s="212"/>
      <c r="AM8" s="212"/>
      <c r="AN8" s="212"/>
      <c r="AO8" s="212"/>
      <c r="AP8" s="212"/>
      <c r="AQ8" s="212"/>
      <c r="AR8" s="211"/>
      <c r="AS8" s="212"/>
      <c r="AT8" s="212"/>
      <c r="AU8" s="212"/>
      <c r="AV8" s="212"/>
      <c r="AW8" s="212"/>
      <c r="AX8" s="212"/>
      <c r="AY8" s="76"/>
      <c r="AZ8" s="212"/>
      <c r="BA8" s="212"/>
      <c r="BB8" s="212"/>
      <c r="BC8" s="212"/>
      <c r="BD8" s="211"/>
      <c r="BE8" s="212"/>
      <c r="BF8" s="51"/>
      <c r="BG8" s="51"/>
      <c r="BH8" s="51"/>
      <c r="BI8" s="51"/>
      <c r="BJ8" s="51"/>
      <c r="BK8" s="51"/>
      <c r="BL8" s="14"/>
      <c r="BM8" s="14"/>
      <c r="BN8" s="14"/>
      <c r="BO8" s="12"/>
      <c r="BP8" s="12"/>
      <c r="BQ8" s="14"/>
      <c r="BR8" s="14"/>
      <c r="BS8" s="2320" t="s">
        <v>281</v>
      </c>
      <c r="BT8" s="2320"/>
      <c r="BU8" s="2320"/>
      <c r="BV8" s="2320"/>
      <c r="BW8" s="2320"/>
      <c r="BX8" s="2320"/>
      <c r="BY8" s="24"/>
      <c r="BZ8" s="24"/>
      <c r="CA8" s="24"/>
      <c r="CB8" s="24"/>
      <c r="CC8" s="14"/>
      <c r="CD8" s="14"/>
      <c r="CE8" s="14"/>
      <c r="CF8" s="14"/>
      <c r="CG8" s="14"/>
      <c r="CH8" s="14"/>
      <c r="CI8" s="14"/>
      <c r="CJ8" s="14"/>
      <c r="CK8" s="14"/>
      <c r="CL8" s="14"/>
      <c r="CM8" s="8"/>
      <c r="CO8" s="166"/>
      <c r="CP8" s="47"/>
      <c r="CQ8" s="55"/>
      <c r="CR8" s="55"/>
      <c r="CS8" s="55"/>
    </row>
    <row r="9" spans="1:97" ht="15" customHeight="1">
      <c r="A9" s="20"/>
      <c r="B9" s="2417" t="s">
        <v>573</v>
      </c>
      <c r="C9" s="2418"/>
      <c r="D9" s="2418"/>
      <c r="E9" s="2418"/>
      <c r="F9" s="2418"/>
      <c r="G9" s="2418"/>
      <c r="H9" s="2419"/>
      <c r="I9" s="1735" t="str">
        <f>'設条'!J21</f>
        <v>
</v>
      </c>
      <c r="J9" s="1736"/>
      <c r="K9" s="1736"/>
      <c r="L9" s="1736"/>
      <c r="M9" s="1736"/>
      <c r="N9" s="1736"/>
      <c r="O9" s="1736"/>
      <c r="P9" s="1736"/>
      <c r="Q9" s="1736"/>
      <c r="R9" s="1736"/>
      <c r="S9" s="1736"/>
      <c r="T9" s="1736"/>
      <c r="U9" s="1736"/>
      <c r="V9" s="1737"/>
      <c r="W9" s="28"/>
      <c r="AG9" s="2442"/>
      <c r="AH9" s="55"/>
      <c r="AI9" s="204"/>
      <c r="AJ9" s="55"/>
      <c r="AK9" s="297"/>
      <c r="AL9" s="55"/>
      <c r="AM9" s="55"/>
      <c r="AN9" s="55"/>
      <c r="AO9" s="55"/>
      <c r="AP9" s="55"/>
      <c r="AQ9" s="55"/>
      <c r="AR9" s="55"/>
      <c r="AS9" s="55"/>
      <c r="AT9" s="55"/>
      <c r="AU9" s="55"/>
      <c r="AV9" s="55"/>
      <c r="AW9" s="55"/>
      <c r="AX9" s="55"/>
      <c r="AY9" s="12"/>
      <c r="AZ9" s="51"/>
      <c r="BA9" s="286"/>
      <c r="BB9" s="286"/>
      <c r="BC9" s="286"/>
      <c r="BD9" s="297"/>
      <c r="BE9" s="298"/>
      <c r="BF9" s="544"/>
      <c r="BG9" s="51"/>
      <c r="BH9" s="55"/>
      <c r="BI9" s="55"/>
      <c r="BJ9" s="51"/>
      <c r="BK9" s="128"/>
      <c r="BL9" s="12"/>
      <c r="BM9" s="12"/>
      <c r="BN9" s="12"/>
      <c r="BO9" s="12"/>
      <c r="BP9" s="12"/>
      <c r="BQ9" s="14"/>
      <c r="BR9" s="61"/>
      <c r="BS9" s="59"/>
      <c r="BT9" s="1507" t="s">
        <v>437</v>
      </c>
      <c r="BU9" s="1507"/>
      <c r="BV9" s="1899"/>
      <c r="BW9" s="1913" t="s">
        <v>666</v>
      </c>
      <c r="BX9" s="1914"/>
      <c r="BY9" s="1914"/>
      <c r="BZ9" s="1914"/>
      <c r="CA9" s="1914"/>
      <c r="CB9" s="1914"/>
      <c r="CC9" s="1914"/>
      <c r="CD9" s="1915"/>
      <c r="CE9" s="1537" t="s">
        <v>136</v>
      </c>
      <c r="CF9" s="1509"/>
      <c r="CG9" s="287"/>
      <c r="CH9" s="287"/>
      <c r="CI9" s="287"/>
      <c r="CJ9" s="287"/>
      <c r="CK9" s="287"/>
      <c r="CL9" s="287"/>
      <c r="CO9" s="166"/>
      <c r="CP9" s="47"/>
      <c r="CQ9" s="55"/>
      <c r="CR9" s="55"/>
      <c r="CS9" s="55"/>
    </row>
    <row r="10" spans="1:97" ht="15" customHeight="1" thickBot="1">
      <c r="A10" s="20"/>
      <c r="B10" s="2423"/>
      <c r="C10" s="2424"/>
      <c r="D10" s="2424"/>
      <c r="E10" s="2424"/>
      <c r="F10" s="2424"/>
      <c r="G10" s="2424"/>
      <c r="H10" s="2425"/>
      <c r="I10" s="1738"/>
      <c r="J10" s="1739"/>
      <c r="K10" s="1739"/>
      <c r="L10" s="1739"/>
      <c r="M10" s="1739"/>
      <c r="N10" s="1739"/>
      <c r="O10" s="1739"/>
      <c r="P10" s="1739"/>
      <c r="Q10" s="1739"/>
      <c r="R10" s="1739"/>
      <c r="S10" s="1739"/>
      <c r="T10" s="1739"/>
      <c r="U10" s="1739"/>
      <c r="V10" s="1740"/>
      <c r="W10" s="28"/>
      <c r="AG10" s="2441" t="s">
        <v>388</v>
      </c>
      <c r="AH10" s="53"/>
      <c r="AI10" s="209"/>
      <c r="AJ10" s="252"/>
      <c r="AK10" s="299"/>
      <c r="AL10" s="212"/>
      <c r="AM10" s="212"/>
      <c r="AN10" s="212"/>
      <c r="AO10" s="212"/>
      <c r="AP10" s="212"/>
      <c r="AQ10" s="212"/>
      <c r="AR10" s="212"/>
      <c r="AS10" s="212"/>
      <c r="AT10" s="212"/>
      <c r="AU10" s="212"/>
      <c r="AV10" s="212"/>
      <c r="AW10" s="212"/>
      <c r="AX10" s="212"/>
      <c r="AY10" s="212"/>
      <c r="AZ10" s="212"/>
      <c r="BA10" s="212"/>
      <c r="BB10" s="212"/>
      <c r="BC10" s="212"/>
      <c r="BD10" s="299"/>
      <c r="BE10" s="300"/>
      <c r="BF10" s="253"/>
      <c r="BG10" s="51"/>
      <c r="BH10" s="51"/>
      <c r="BI10" s="51"/>
      <c r="BJ10" s="51"/>
      <c r="BK10" s="51"/>
      <c r="BL10" s="14"/>
      <c r="BM10" s="14"/>
      <c r="BN10" s="14"/>
      <c r="BO10" s="14"/>
      <c r="BP10" s="12"/>
      <c r="BQ10" s="14"/>
      <c r="BR10" s="293"/>
      <c r="BS10" s="271"/>
      <c r="BT10" s="271"/>
      <c r="BU10" s="53"/>
      <c r="BV10" s="54"/>
      <c r="BW10" s="1901" t="s">
        <v>177</v>
      </c>
      <c r="BX10" s="1902"/>
      <c r="BY10" s="1902"/>
      <c r="BZ10" s="1903"/>
      <c r="CA10" s="1901" t="s">
        <v>178</v>
      </c>
      <c r="CB10" s="2361"/>
      <c r="CC10" s="2361"/>
      <c r="CD10" s="2362"/>
      <c r="CE10" s="58" t="s">
        <v>141</v>
      </c>
      <c r="CF10" s="44" t="s">
        <v>142</v>
      </c>
      <c r="CG10" s="287"/>
      <c r="CH10" s="287"/>
      <c r="CI10" s="287"/>
      <c r="CJ10" s="442"/>
      <c r="CK10" s="442"/>
      <c r="CL10" s="442"/>
      <c r="CO10" s="166"/>
      <c r="CP10" s="47"/>
      <c r="CQ10" s="55"/>
      <c r="CR10" s="55"/>
      <c r="CS10" s="55"/>
    </row>
    <row r="11" spans="1:97" ht="15" customHeight="1">
      <c r="A11" s="20"/>
      <c r="B11" s="2413" t="s">
        <v>132</v>
      </c>
      <c r="C11" s="2414"/>
      <c r="D11" s="2414"/>
      <c r="E11" s="2414"/>
      <c r="F11" s="2414"/>
      <c r="G11" s="2414"/>
      <c r="H11" s="2415"/>
      <c r="I11" s="1519" t="str">
        <f>'設条'!J25</f>
        <v>° ´ ″</v>
      </c>
      <c r="J11" s="1520"/>
      <c r="K11" s="1520"/>
      <c r="L11" s="1520"/>
      <c r="M11" s="1520"/>
      <c r="N11" s="1520"/>
      <c r="O11" s="1520"/>
      <c r="P11" s="1520"/>
      <c r="Q11" s="1520"/>
      <c r="R11" s="1520"/>
      <c r="S11" s="1520"/>
      <c r="T11" s="1520"/>
      <c r="U11" s="1520"/>
      <c r="V11" s="1525"/>
      <c r="W11" s="28"/>
      <c r="AG11" s="2441"/>
      <c r="AH11" s="55"/>
      <c r="AI11" s="55"/>
      <c r="AJ11" s="521"/>
      <c r="AK11" s="55"/>
      <c r="AL11" s="55"/>
      <c r="AM11" s="55"/>
      <c r="AN11" s="55"/>
      <c r="AO11" s="55"/>
      <c r="AP11" s="55"/>
      <c r="AQ11" s="55"/>
      <c r="AR11" s="55"/>
      <c r="AS11" s="55"/>
      <c r="AT11" s="55"/>
      <c r="AU11" s="55"/>
      <c r="AV11" s="55"/>
      <c r="AW11" s="55"/>
      <c r="AX11" s="55"/>
      <c r="AY11" s="12"/>
      <c r="AZ11" s="12"/>
      <c r="BA11" s="51"/>
      <c r="BB11" s="51"/>
      <c r="BC11" s="55"/>
      <c r="BD11" s="55"/>
      <c r="BE11" s="286"/>
      <c r="BF11" s="51"/>
      <c r="BG11" s="55"/>
      <c r="BH11" s="55"/>
      <c r="BI11" s="55"/>
      <c r="BJ11" s="55"/>
      <c r="BK11" s="55"/>
      <c r="BL11" s="12"/>
      <c r="BM11" s="12"/>
      <c r="BN11" s="12"/>
      <c r="BO11" s="12"/>
      <c r="BP11" s="12"/>
      <c r="BQ11" s="14"/>
      <c r="BR11" s="2325" t="s">
        <v>387</v>
      </c>
      <c r="BS11" s="2326"/>
      <c r="BT11" s="2327"/>
      <c r="BU11" s="2277" t="s">
        <v>195</v>
      </c>
      <c r="BV11" s="2279"/>
      <c r="BW11" s="2269">
        <f>'中横'!S38</f>
        <v>1.23</v>
      </c>
      <c r="BX11" s="2270"/>
      <c r="BY11" s="2270"/>
      <c r="BZ11" s="2271"/>
      <c r="CA11" s="2269">
        <f>'中横'!X38</f>
        <v>0</v>
      </c>
      <c r="CB11" s="2270"/>
      <c r="CC11" s="2270"/>
      <c r="CD11" s="2271"/>
      <c r="CE11" s="67">
        <f>'中横'!AM38</f>
        <v>0</v>
      </c>
      <c r="CF11" s="2356" t="s">
        <v>184</v>
      </c>
      <c r="CG11" s="553"/>
      <c r="CH11" s="553"/>
      <c r="CI11" s="553"/>
      <c r="CJ11" s="553"/>
      <c r="CK11" s="553"/>
      <c r="CL11" s="553"/>
      <c r="CO11" s="166"/>
      <c r="CP11" s="47"/>
      <c r="CQ11" s="55"/>
      <c r="CR11" s="55"/>
      <c r="CS11" s="55"/>
    </row>
    <row r="12" spans="1:97" ht="15" customHeight="1">
      <c r="A12" s="49"/>
      <c r="B12" s="2413" t="s">
        <v>574</v>
      </c>
      <c r="C12" s="2414"/>
      <c r="D12" s="2414"/>
      <c r="E12" s="2414"/>
      <c r="F12" s="2414"/>
      <c r="G12" s="2414"/>
      <c r="H12" s="2415"/>
      <c r="I12" s="1893">
        <f>'設条'!J22</f>
        <v>0</v>
      </c>
      <c r="J12" s="1894"/>
      <c r="K12" s="1894"/>
      <c r="L12" s="1894"/>
      <c r="M12" s="1894"/>
      <c r="N12" s="1894"/>
      <c r="O12" s="1894"/>
      <c r="P12" s="1894"/>
      <c r="Q12" s="1894"/>
      <c r="R12" s="1894"/>
      <c r="S12" s="1894"/>
      <c r="T12" s="1894"/>
      <c r="U12" s="1894"/>
      <c r="V12" s="1895"/>
      <c r="W12" s="28"/>
      <c r="AG12" s="55"/>
      <c r="AH12" s="55"/>
      <c r="AI12" s="55"/>
      <c r="AJ12" s="50"/>
      <c r="AK12" s="55"/>
      <c r="AL12" s="51"/>
      <c r="AM12" s="268"/>
      <c r="AN12" s="268"/>
      <c r="AO12" s="268"/>
      <c r="AP12" s="268"/>
      <c r="AR12" s="268" t="s">
        <v>232</v>
      </c>
      <c r="AS12" s="369"/>
      <c r="AT12" s="369"/>
      <c r="AU12" s="2352">
        <f>'主桁'!W27</f>
        <v>24.1</v>
      </c>
      <c r="AV12" s="2352"/>
      <c r="AW12" s="2352"/>
      <c r="AX12" s="2352"/>
      <c r="AY12" s="14"/>
      <c r="AZ12" s="12"/>
      <c r="BA12" s="12"/>
      <c r="BB12" s="12"/>
      <c r="BC12" s="12"/>
      <c r="BD12" s="12"/>
      <c r="BE12" s="546"/>
      <c r="BF12" s="545"/>
      <c r="BG12" s="545"/>
      <c r="BH12" s="14"/>
      <c r="BI12" s="543"/>
      <c r="BJ12" s="543"/>
      <c r="BK12" s="543"/>
      <c r="BL12" s="14"/>
      <c r="BM12" s="14"/>
      <c r="BN12" s="14"/>
      <c r="BO12" s="12"/>
      <c r="BP12" s="12"/>
      <c r="BQ12" s="14"/>
      <c r="BR12" s="2328"/>
      <c r="BS12" s="2329"/>
      <c r="BT12" s="2330"/>
      <c r="BU12" s="2277" t="s">
        <v>196</v>
      </c>
      <c r="BV12" s="2279"/>
      <c r="BW12" s="2269">
        <f>'中横'!S39</f>
        <v>0</v>
      </c>
      <c r="BX12" s="2270"/>
      <c r="BY12" s="2270"/>
      <c r="BZ12" s="2271"/>
      <c r="CA12" s="2269">
        <f>'中横'!X39</f>
        <v>0</v>
      </c>
      <c r="CB12" s="2270"/>
      <c r="CC12" s="2270"/>
      <c r="CD12" s="2271"/>
      <c r="CE12" s="67">
        <f>'中横'!AM39</f>
        <v>0</v>
      </c>
      <c r="CF12" s="2357"/>
      <c r="CG12" s="553"/>
      <c r="CH12" s="553"/>
      <c r="CI12" s="553"/>
      <c r="CJ12" s="553"/>
      <c r="CK12" s="553"/>
      <c r="CL12" s="553"/>
      <c r="CO12" s="166"/>
      <c r="CP12" s="47"/>
      <c r="CQ12" s="55"/>
      <c r="CR12" s="55"/>
      <c r="CS12" s="55"/>
    </row>
    <row r="13" spans="1:97" ht="15" customHeight="1">
      <c r="A13" s="49"/>
      <c r="B13" s="2413" t="s">
        <v>672</v>
      </c>
      <c r="C13" s="2414"/>
      <c r="D13" s="2414"/>
      <c r="E13" s="2414"/>
      <c r="F13" s="2414"/>
      <c r="G13" s="2414"/>
      <c r="H13" s="2415"/>
      <c r="I13" s="1893">
        <f>'主桁'!P7</f>
        <v>0</v>
      </c>
      <c r="J13" s="1894"/>
      <c r="K13" s="1894"/>
      <c r="L13" s="1894"/>
      <c r="M13" s="1894"/>
      <c r="N13" s="1894"/>
      <c r="O13" s="1894"/>
      <c r="P13" s="1894"/>
      <c r="Q13" s="1894"/>
      <c r="R13" s="1894"/>
      <c r="S13" s="1894"/>
      <c r="T13" s="1894"/>
      <c r="U13" s="1894"/>
      <c r="V13" s="1895"/>
      <c r="W13" s="28"/>
      <c r="X13" s="55"/>
      <c r="Y13" s="55"/>
      <c r="Z13" s="55"/>
      <c r="AA13" s="55"/>
      <c r="AB13" s="55"/>
      <c r="AC13" s="55"/>
      <c r="AD13" s="55"/>
      <c r="AE13" s="55"/>
      <c r="AF13" s="55"/>
      <c r="AG13" s="55"/>
      <c r="AH13" s="12"/>
      <c r="AI13" s="12"/>
      <c r="AJ13" s="14"/>
      <c r="AK13" s="12"/>
      <c r="AL13" s="12"/>
      <c r="AM13" s="12"/>
      <c r="AN13" s="12"/>
      <c r="AO13" s="12"/>
      <c r="AP13" s="14"/>
      <c r="AQ13" s="14"/>
      <c r="AR13" s="14"/>
      <c r="AS13" s="51"/>
      <c r="AT13" s="51"/>
      <c r="AU13" s="51"/>
      <c r="AV13" s="55"/>
      <c r="AW13" s="55"/>
      <c r="AX13" s="55"/>
      <c r="AY13" s="51"/>
      <c r="AZ13" s="51"/>
      <c r="BA13" s="55"/>
      <c r="BB13" s="55"/>
      <c r="BC13" s="55"/>
      <c r="BD13" s="55"/>
      <c r="BE13" s="55"/>
      <c r="BF13" s="12"/>
      <c r="BG13" s="12"/>
      <c r="BH13" s="12"/>
      <c r="BI13" s="12"/>
      <c r="BJ13" s="55"/>
      <c r="BK13" s="55"/>
      <c r="BL13" s="12"/>
      <c r="BM13" s="14"/>
      <c r="BN13" s="14"/>
      <c r="BO13" s="14"/>
      <c r="BP13" s="14"/>
      <c r="BQ13" s="14"/>
      <c r="BR13" s="2322" t="s">
        <v>389</v>
      </c>
      <c r="BS13" s="2277" t="s">
        <v>72</v>
      </c>
      <c r="BT13" s="2278"/>
      <c r="BU13" s="2278"/>
      <c r="BV13" s="2279"/>
      <c r="BW13" s="2269">
        <f>'中横'!S42</f>
        <v>0</v>
      </c>
      <c r="BX13" s="2270"/>
      <c r="BY13" s="2270"/>
      <c r="BZ13" s="2270"/>
      <c r="CA13" s="2270"/>
      <c r="CB13" s="2270"/>
      <c r="CC13" s="2270"/>
      <c r="CD13" s="2271"/>
      <c r="CE13" s="67">
        <f>'中横'!AM42</f>
        <v>0</v>
      </c>
      <c r="CF13" s="2357"/>
      <c r="CG13" s="553"/>
      <c r="CH13" s="553"/>
      <c r="CI13" s="553"/>
      <c r="CJ13" s="553"/>
      <c r="CK13" s="553"/>
      <c r="CL13" s="553"/>
      <c r="CO13" s="166"/>
      <c r="CP13" s="47"/>
      <c r="CQ13" s="55"/>
      <c r="CR13" s="55"/>
      <c r="CS13" s="55"/>
    </row>
    <row r="14" spans="1:97" ht="15" customHeight="1">
      <c r="A14" s="49"/>
      <c r="B14" s="2413" t="s">
        <v>673</v>
      </c>
      <c r="C14" s="2414"/>
      <c r="D14" s="2414"/>
      <c r="E14" s="2414"/>
      <c r="F14" s="2414"/>
      <c r="G14" s="2414"/>
      <c r="H14" s="2415"/>
      <c r="I14" s="1893">
        <f>'主桁'!AF44</f>
        <v>1</v>
      </c>
      <c r="J14" s="1894"/>
      <c r="K14" s="1894"/>
      <c r="L14" s="1894"/>
      <c r="M14" s="1894"/>
      <c r="N14" s="1894"/>
      <c r="O14" s="1894"/>
      <c r="P14" s="1894"/>
      <c r="Q14" s="1894"/>
      <c r="R14" s="1894"/>
      <c r="S14" s="1894"/>
      <c r="T14" s="1894"/>
      <c r="U14" s="1894"/>
      <c r="V14" s="1895"/>
      <c r="W14" s="28"/>
      <c r="X14" s="55"/>
      <c r="Y14" s="55"/>
      <c r="Z14" s="55"/>
      <c r="AA14" s="55"/>
      <c r="AB14" s="55"/>
      <c r="AC14" s="55"/>
      <c r="AD14" s="55"/>
      <c r="AE14" s="55"/>
      <c r="AF14" s="55"/>
      <c r="AG14" s="55"/>
      <c r="AH14" s="2341" t="s">
        <v>390</v>
      </c>
      <c r="AI14" s="2341"/>
      <c r="AJ14" s="2351" t="s">
        <v>805</v>
      </c>
      <c r="AK14" s="2351"/>
      <c r="AL14" s="301" t="s">
        <v>668</v>
      </c>
      <c r="AM14" s="301"/>
      <c r="AN14" s="301"/>
      <c r="AO14" s="301"/>
      <c r="AP14" s="301"/>
      <c r="AQ14" s="301"/>
      <c r="AR14" s="301"/>
      <c r="AS14" s="301"/>
      <c r="AT14" s="301"/>
      <c r="AU14" s="301"/>
      <c r="AV14" s="301"/>
      <c r="AW14" s="301"/>
      <c r="AX14" s="301"/>
      <c r="AY14" s="51"/>
      <c r="AZ14" s="51"/>
      <c r="BA14" s="55"/>
      <c r="BB14" s="55"/>
      <c r="BC14" s="55"/>
      <c r="BD14" s="55"/>
      <c r="BE14" s="55"/>
      <c r="BF14" s="55"/>
      <c r="BG14" s="55"/>
      <c r="BH14" s="55"/>
      <c r="BI14" s="55"/>
      <c r="BJ14" s="55"/>
      <c r="BK14" s="55"/>
      <c r="BL14" s="51"/>
      <c r="BM14" s="1537" t="s">
        <v>136</v>
      </c>
      <c r="BN14" s="1508"/>
      <c r="BO14" s="35"/>
      <c r="BP14" s="14"/>
      <c r="BQ14" s="14"/>
      <c r="BR14" s="2323"/>
      <c r="BS14" s="2277" t="s">
        <v>73</v>
      </c>
      <c r="BT14" s="2278"/>
      <c r="BU14" s="2278"/>
      <c r="BV14" s="2279"/>
      <c r="BW14" s="1985">
        <f>'中横'!S43</f>
        <v>0</v>
      </c>
      <c r="BX14" s="1986"/>
      <c r="BY14" s="1986"/>
      <c r="BZ14" s="1986"/>
      <c r="CA14" s="1986"/>
      <c r="CB14" s="1986"/>
      <c r="CC14" s="1986"/>
      <c r="CD14" s="1995"/>
      <c r="CE14" s="67">
        <f>'中横'!AM43</f>
        <v>0</v>
      </c>
      <c r="CF14" s="2357"/>
      <c r="CG14" s="388"/>
      <c r="CH14" s="388"/>
      <c r="CI14" s="388"/>
      <c r="CJ14" s="388"/>
      <c r="CK14" s="388"/>
      <c r="CL14" s="388"/>
      <c r="CO14" s="166"/>
      <c r="CP14" s="47"/>
      <c r="CQ14" s="55"/>
      <c r="CR14" s="55"/>
      <c r="CS14" s="55"/>
    </row>
    <row r="15" spans="1:97" ht="15" customHeight="1">
      <c r="A15" s="49"/>
      <c r="B15" s="2413" t="s">
        <v>187</v>
      </c>
      <c r="C15" s="2414"/>
      <c r="D15" s="2414"/>
      <c r="E15" s="2414"/>
      <c r="F15" s="2414"/>
      <c r="G15" s="2414"/>
      <c r="H15" s="2415"/>
      <c r="I15" s="1519">
        <f>'主桁'!X7</f>
        <v>0</v>
      </c>
      <c r="J15" s="1520"/>
      <c r="K15" s="1520"/>
      <c r="L15" s="1520"/>
      <c r="M15" s="1520"/>
      <c r="N15" s="1520"/>
      <c r="O15" s="1520"/>
      <c r="P15" s="1520"/>
      <c r="Q15" s="1520"/>
      <c r="R15" s="1520"/>
      <c r="S15" s="1520"/>
      <c r="T15" s="1520"/>
      <c r="U15" s="1520"/>
      <c r="V15" s="1525"/>
      <c r="W15" s="28"/>
      <c r="X15" s="55"/>
      <c r="Z15" s="139"/>
      <c r="AA15" s="139"/>
      <c r="AB15" s="2320" t="s">
        <v>80</v>
      </c>
      <c r="AC15" s="2320"/>
      <c r="AD15" s="2320"/>
      <c r="AE15" s="2320"/>
      <c r="AF15" s="139"/>
      <c r="AG15" s="139"/>
      <c r="AH15" s="139"/>
      <c r="AI15" s="139"/>
      <c r="AJ15" s="139"/>
      <c r="AK15" s="139"/>
      <c r="AL15" s="139"/>
      <c r="AM15" s="139"/>
      <c r="AN15" s="139"/>
      <c r="AO15" s="139"/>
      <c r="AP15" s="139"/>
      <c r="AQ15" s="139"/>
      <c r="AR15" s="139"/>
      <c r="AS15" s="139"/>
      <c r="AT15" s="139"/>
      <c r="AU15" s="139"/>
      <c r="AV15" s="139"/>
      <c r="AW15" s="139"/>
      <c r="AX15" s="51"/>
      <c r="AY15" s="51"/>
      <c r="AZ15" s="51"/>
      <c r="BA15" s="28"/>
      <c r="BB15" s="51"/>
      <c r="BC15" s="51"/>
      <c r="BD15" s="51"/>
      <c r="BE15" s="51"/>
      <c r="BF15" s="51"/>
      <c r="BG15" s="51"/>
      <c r="BH15" s="51"/>
      <c r="BI15" s="51"/>
      <c r="BJ15" s="51"/>
      <c r="BK15" s="51"/>
      <c r="BL15" s="51"/>
      <c r="BM15" s="58" t="s">
        <v>141</v>
      </c>
      <c r="BN15" s="58" t="s">
        <v>142</v>
      </c>
      <c r="BO15" s="292"/>
      <c r="BP15" s="251"/>
      <c r="BQ15" s="14"/>
      <c r="BR15" s="2324"/>
      <c r="BS15" s="2277" t="s">
        <v>74</v>
      </c>
      <c r="BT15" s="2278"/>
      <c r="BU15" s="2278"/>
      <c r="BV15" s="2279"/>
      <c r="BW15" s="1985">
        <f>'中横'!S44</f>
        <v>0</v>
      </c>
      <c r="BX15" s="1986"/>
      <c r="BY15" s="1986"/>
      <c r="BZ15" s="1986"/>
      <c r="CA15" s="1986"/>
      <c r="CB15" s="1986"/>
      <c r="CC15" s="1986"/>
      <c r="CD15" s="1995"/>
      <c r="CE15" s="67">
        <f>'中横'!AM44</f>
        <v>0</v>
      </c>
      <c r="CF15" s="2357"/>
      <c r="CG15" s="554"/>
      <c r="CH15" s="388"/>
      <c r="CI15" s="388"/>
      <c r="CJ15" s="388"/>
      <c r="CK15" s="388"/>
      <c r="CL15" s="388"/>
      <c r="CM15" s="8"/>
      <c r="CN15" s="8"/>
      <c r="CO15" s="2"/>
      <c r="CP15" s="47"/>
      <c r="CQ15" s="55"/>
      <c r="CR15" s="55"/>
      <c r="CS15" s="55"/>
    </row>
    <row r="16" spans="1:97" ht="15" customHeight="1">
      <c r="A16" s="49"/>
      <c r="B16" s="2417" t="s">
        <v>224</v>
      </c>
      <c r="C16" s="2418"/>
      <c r="D16" s="2419"/>
      <c r="E16" s="2413" t="s">
        <v>134</v>
      </c>
      <c r="F16" s="2414"/>
      <c r="G16" s="2414"/>
      <c r="H16" s="2415"/>
      <c r="I16" s="1519" t="str">
        <f>'設条'!AD16</f>
        <v>mm（　  　）</v>
      </c>
      <c r="J16" s="1520"/>
      <c r="K16" s="1520"/>
      <c r="L16" s="1520"/>
      <c r="M16" s="1520"/>
      <c r="N16" s="1520"/>
      <c r="O16" s="1520"/>
      <c r="P16" s="1520"/>
      <c r="Q16" s="1520"/>
      <c r="R16" s="1520"/>
      <c r="S16" s="1520"/>
      <c r="T16" s="1520"/>
      <c r="U16" s="1520"/>
      <c r="V16" s="1525"/>
      <c r="W16" s="28"/>
      <c r="X16" s="51"/>
      <c r="Y16" s="2452" t="s">
        <v>391</v>
      </c>
      <c r="Z16" s="2453"/>
      <c r="AA16" s="2453"/>
      <c r="AB16" s="2453"/>
      <c r="AC16" s="2453"/>
      <c r="AD16" s="2453"/>
      <c r="AE16" s="2453"/>
      <c r="AF16" s="2453"/>
      <c r="AG16" s="2453"/>
      <c r="AH16" s="2453"/>
      <c r="AI16" s="2453"/>
      <c r="AJ16" s="2453"/>
      <c r="AK16" s="2453"/>
      <c r="AL16" s="2453"/>
      <c r="AM16" s="2453"/>
      <c r="AN16" s="2454"/>
      <c r="AO16" s="2353" t="str">
        <f>'断合成'!N13</f>
        <v>ギヨン・マソネ</v>
      </c>
      <c r="AP16" s="2354"/>
      <c r="AQ16" s="2354"/>
      <c r="AR16" s="2354"/>
      <c r="AS16" s="2354"/>
      <c r="AT16" s="2354"/>
      <c r="AU16" s="2354"/>
      <c r="AV16" s="2354"/>
      <c r="AW16" s="2354"/>
      <c r="AX16" s="2354"/>
      <c r="AY16" s="2354"/>
      <c r="AZ16" s="2354"/>
      <c r="BA16" s="2354"/>
      <c r="BB16" s="2354"/>
      <c r="BC16" s="2354"/>
      <c r="BD16" s="2354"/>
      <c r="BE16" s="2354"/>
      <c r="BF16" s="2354"/>
      <c r="BG16" s="2354"/>
      <c r="BH16" s="2354"/>
      <c r="BI16" s="2354"/>
      <c r="BJ16" s="2354"/>
      <c r="BK16" s="2354"/>
      <c r="BL16" s="2355"/>
      <c r="BM16" s="67">
        <f>'断合成'!AL13</f>
        <v>0</v>
      </c>
      <c r="BN16" s="2321" t="s">
        <v>81</v>
      </c>
      <c r="BO16" s="35"/>
      <c r="BP16" s="14"/>
      <c r="BQ16" s="51"/>
      <c r="BR16" s="483"/>
      <c r="BS16" s="8"/>
      <c r="BT16" s="8"/>
      <c r="BU16" s="8"/>
      <c r="BV16" s="8"/>
      <c r="BW16" s="8"/>
      <c r="BX16" s="8"/>
      <c r="BY16" s="8"/>
      <c r="BZ16" s="8"/>
      <c r="CA16" s="8"/>
      <c r="CF16" s="77"/>
      <c r="CL16" s="8"/>
      <c r="CM16" s="28"/>
      <c r="CN16" s="555"/>
      <c r="CO16" s="2"/>
      <c r="CP16" s="290"/>
      <c r="CQ16" s="55"/>
      <c r="CR16" s="55"/>
      <c r="CS16" s="55"/>
    </row>
    <row r="17" spans="1:97" ht="15" customHeight="1">
      <c r="A17" s="49"/>
      <c r="B17" s="2423"/>
      <c r="C17" s="2424"/>
      <c r="D17" s="2425"/>
      <c r="E17" s="2413" t="s">
        <v>135</v>
      </c>
      <c r="F17" s="2414"/>
      <c r="G17" s="2414"/>
      <c r="H17" s="2415"/>
      <c r="I17" s="1519" t="str">
        <f>'設条'!AD17</f>
        <v>mm（　  　）</v>
      </c>
      <c r="J17" s="1520"/>
      <c r="K17" s="1520"/>
      <c r="L17" s="1520"/>
      <c r="M17" s="1520"/>
      <c r="N17" s="1520"/>
      <c r="O17" s="1520"/>
      <c r="P17" s="1520"/>
      <c r="Q17" s="1520"/>
      <c r="R17" s="1520"/>
      <c r="S17" s="1520"/>
      <c r="T17" s="1520"/>
      <c r="U17" s="1520"/>
      <c r="V17" s="1525"/>
      <c r="W17" s="28"/>
      <c r="X17" s="51"/>
      <c r="Y17" s="2452" t="s">
        <v>392</v>
      </c>
      <c r="Z17" s="2453"/>
      <c r="AA17" s="2453"/>
      <c r="AB17" s="2453"/>
      <c r="AC17" s="2453"/>
      <c r="AD17" s="2453"/>
      <c r="AE17" s="2453"/>
      <c r="AF17" s="2453"/>
      <c r="AG17" s="2453"/>
      <c r="AH17" s="2453"/>
      <c r="AI17" s="2453"/>
      <c r="AJ17" s="2453"/>
      <c r="AK17" s="2453"/>
      <c r="AL17" s="2453"/>
      <c r="AM17" s="2453"/>
      <c r="AN17" s="2454"/>
      <c r="AO17" s="2353">
        <f>'設条'!F14</f>
        <v>0</v>
      </c>
      <c r="AP17" s="2354"/>
      <c r="AQ17" s="2354"/>
      <c r="AR17" s="2354"/>
      <c r="AS17" s="2354"/>
      <c r="AT17" s="2354"/>
      <c r="AU17" s="2354"/>
      <c r="AV17" s="2354"/>
      <c r="AW17" s="2354"/>
      <c r="AX17" s="2354"/>
      <c r="AY17" s="2354"/>
      <c r="AZ17" s="2354"/>
      <c r="BA17" s="2354"/>
      <c r="BB17" s="2354"/>
      <c r="BC17" s="2354"/>
      <c r="BD17" s="2354"/>
      <c r="BE17" s="2354"/>
      <c r="BF17" s="2354"/>
      <c r="BG17" s="2354"/>
      <c r="BH17" s="2354"/>
      <c r="BI17" s="2354"/>
      <c r="BJ17" s="2354"/>
      <c r="BK17" s="2354"/>
      <c r="BL17" s="2355"/>
      <c r="BM17" s="328" t="s">
        <v>184</v>
      </c>
      <c r="BN17" s="2273"/>
      <c r="BO17" s="35"/>
      <c r="BP17" s="14"/>
      <c r="BQ17" s="51"/>
      <c r="BS17" s="8"/>
      <c r="BT17" s="8"/>
      <c r="BU17" s="8"/>
      <c r="BV17" s="8"/>
      <c r="BW17" s="8"/>
      <c r="BX17" s="8"/>
      <c r="BY17" s="8"/>
      <c r="BZ17" s="8"/>
      <c r="CO17" s="2"/>
      <c r="CP17" s="47"/>
      <c r="CQ17" s="55"/>
      <c r="CR17" s="55"/>
      <c r="CS17" s="55"/>
    </row>
    <row r="18" spans="1:97" ht="15" customHeight="1">
      <c r="A18" s="49"/>
      <c r="B18" s="2438" t="s">
        <v>489</v>
      </c>
      <c r="C18" s="2439"/>
      <c r="D18" s="2440"/>
      <c r="E18" s="2413" t="s">
        <v>128</v>
      </c>
      <c r="F18" s="2414"/>
      <c r="G18" s="2414"/>
      <c r="H18" s="2415"/>
      <c r="I18" s="1519" t="str">
        <f>'設条'!U43</f>
        <v>12S12.7</v>
      </c>
      <c r="J18" s="1520"/>
      <c r="K18" s="1520"/>
      <c r="L18" s="1520"/>
      <c r="M18" s="1520"/>
      <c r="N18" s="1520"/>
      <c r="O18" s="1520"/>
      <c r="P18" s="1520"/>
      <c r="Q18" s="1520"/>
      <c r="R18" s="1520"/>
      <c r="S18" s="1520"/>
      <c r="T18" s="1520"/>
      <c r="U18" s="1520"/>
      <c r="V18" s="1525"/>
      <c r="W18" s="28"/>
      <c r="X18" s="51"/>
      <c r="Y18" s="2429" t="s">
        <v>395</v>
      </c>
      <c r="Z18" s="2430"/>
      <c r="AA18" s="2430"/>
      <c r="AB18" s="2430"/>
      <c r="AC18" s="2430"/>
      <c r="AD18" s="2430"/>
      <c r="AE18" s="2430"/>
      <c r="AF18" s="2430"/>
      <c r="AG18" s="2430"/>
      <c r="AH18" s="2430"/>
      <c r="AI18" s="2430"/>
      <c r="AJ18" s="2430"/>
      <c r="AK18" s="2430"/>
      <c r="AL18" s="2430"/>
      <c r="AM18" s="2430"/>
      <c r="AN18" s="2431"/>
      <c r="AO18" s="1519">
        <f>'断合成'!N22</f>
        <v>0</v>
      </c>
      <c r="AP18" s="1520"/>
      <c r="AQ18" s="1520"/>
      <c r="AR18" s="1520"/>
      <c r="AS18" s="1520"/>
      <c r="AT18" s="1520"/>
      <c r="AU18" s="1520"/>
      <c r="AV18" s="1520"/>
      <c r="AW18" s="1520"/>
      <c r="AX18" s="1520"/>
      <c r="AY18" s="1520"/>
      <c r="AZ18" s="1520"/>
      <c r="BA18" s="1520"/>
      <c r="BB18" s="1520"/>
      <c r="BC18" s="1520"/>
      <c r="BD18" s="1520"/>
      <c r="BE18" s="1520"/>
      <c r="BF18" s="1520"/>
      <c r="BG18" s="1520"/>
      <c r="BH18" s="1520"/>
      <c r="BI18" s="1520"/>
      <c r="BJ18" s="1520"/>
      <c r="BK18" s="1520"/>
      <c r="BL18" s="1525"/>
      <c r="BM18" s="67">
        <f>'断合成'!AL22</f>
        <v>0</v>
      </c>
      <c r="BN18" s="540" t="s">
        <v>81</v>
      </c>
      <c r="BO18" s="35"/>
      <c r="BP18" s="51"/>
      <c r="BQ18" s="51"/>
      <c r="BR18" s="14"/>
      <c r="BS18" s="2331" t="s">
        <v>84</v>
      </c>
      <c r="BT18" s="2331"/>
      <c r="BU18" s="2331"/>
      <c r="BV18" s="2331"/>
      <c r="BW18" s="2331"/>
      <c r="BX18" s="2331"/>
      <c r="BY18" s="2331"/>
      <c r="BZ18" s="2331"/>
      <c r="CA18" s="14"/>
      <c r="CB18" s="14"/>
      <c r="CC18" s="14"/>
      <c r="CD18" s="14"/>
      <c r="CE18" s="14"/>
      <c r="CF18" s="14"/>
      <c r="CG18" s="14"/>
      <c r="CH18" s="14"/>
      <c r="CI18" s="14"/>
      <c r="CJ18" s="14"/>
      <c r="CK18" s="14"/>
      <c r="CL18" s="24"/>
      <c r="CM18" s="48"/>
      <c r="CN18" s="47"/>
      <c r="CO18" s="166"/>
      <c r="CP18" s="47"/>
      <c r="CQ18" s="55"/>
      <c r="CR18" s="55"/>
      <c r="CS18" s="55"/>
    </row>
    <row r="19" spans="1:97" ht="18" customHeight="1">
      <c r="A19" s="49"/>
      <c r="B19" s="2423" t="s">
        <v>397</v>
      </c>
      <c r="C19" s="2424"/>
      <c r="D19" s="2425"/>
      <c r="E19" s="2432" t="s">
        <v>398</v>
      </c>
      <c r="F19" s="2433"/>
      <c r="G19" s="2433"/>
      <c r="H19" s="2434"/>
      <c r="I19" s="1519" t="str">
        <f>'設条'!AI43</f>
        <v>1S19.3</v>
      </c>
      <c r="J19" s="1520"/>
      <c r="K19" s="1520"/>
      <c r="L19" s="1520"/>
      <c r="M19" s="1520"/>
      <c r="N19" s="1520"/>
      <c r="O19" s="1520"/>
      <c r="P19" s="1520"/>
      <c r="Q19" s="1520"/>
      <c r="R19" s="1520"/>
      <c r="S19" s="1520"/>
      <c r="T19" s="1520"/>
      <c r="U19" s="1520"/>
      <c r="V19" s="1525"/>
      <c r="W19" s="28"/>
      <c r="X19" s="51"/>
      <c r="Y19" s="52"/>
      <c r="Z19" s="50"/>
      <c r="AA19" s="52"/>
      <c r="AB19" s="51"/>
      <c r="AC19" s="98"/>
      <c r="AD19" s="14"/>
      <c r="AE19" s="14"/>
      <c r="AF19" s="14"/>
      <c r="AG19" s="14"/>
      <c r="AH19" s="14"/>
      <c r="AI19" s="14"/>
      <c r="AJ19" s="14"/>
      <c r="AK19" s="14" t="s">
        <v>437</v>
      </c>
      <c r="AL19" s="14"/>
      <c r="AM19" s="14"/>
      <c r="AN19" s="36"/>
      <c r="AO19" s="1522" t="s">
        <v>817</v>
      </c>
      <c r="AP19" s="1523"/>
      <c r="AQ19" s="1523"/>
      <c r="AR19" s="1523"/>
      <c r="AS19" s="1523"/>
      <c r="AT19" s="1523"/>
      <c r="AU19" s="1523"/>
      <c r="AV19" s="1523"/>
      <c r="AW19" s="1523"/>
      <c r="AX19" s="1523"/>
      <c r="AY19" s="1523"/>
      <c r="AZ19" s="1523"/>
      <c r="BA19" s="1522" t="s">
        <v>818</v>
      </c>
      <c r="BB19" s="1523"/>
      <c r="BC19" s="1523"/>
      <c r="BD19" s="1523"/>
      <c r="BE19" s="1523"/>
      <c r="BF19" s="1523"/>
      <c r="BG19" s="1523"/>
      <c r="BH19" s="1523"/>
      <c r="BI19" s="1523"/>
      <c r="BJ19" s="1523"/>
      <c r="BK19" s="1523"/>
      <c r="BL19" s="1524"/>
      <c r="BM19" s="2315" t="s">
        <v>136</v>
      </c>
      <c r="BN19" s="2316"/>
      <c r="BO19" s="35"/>
      <c r="BP19" s="14"/>
      <c r="BQ19" s="51"/>
      <c r="BR19" s="61"/>
      <c r="BS19" s="30"/>
      <c r="BT19" s="30"/>
      <c r="BU19" s="30"/>
      <c r="BV19" s="30"/>
      <c r="BW19" s="1913" t="s">
        <v>299</v>
      </c>
      <c r="BX19" s="1914"/>
      <c r="BY19" s="1914"/>
      <c r="BZ19" s="1914"/>
      <c r="CA19" s="1914"/>
      <c r="CB19" s="1914"/>
      <c r="CC19" s="1914"/>
      <c r="CD19" s="1915"/>
      <c r="CE19" s="1913" t="s">
        <v>300</v>
      </c>
      <c r="CF19" s="1914"/>
      <c r="CG19" s="1914"/>
      <c r="CH19" s="1914"/>
      <c r="CI19" s="1914"/>
      <c r="CJ19" s="1914"/>
      <c r="CK19" s="1914"/>
      <c r="CL19" s="1915"/>
      <c r="CM19" s="1537" t="s">
        <v>136</v>
      </c>
      <c r="CN19" s="1509"/>
      <c r="CO19" s="317"/>
      <c r="CP19" s="47"/>
      <c r="CQ19" s="55"/>
      <c r="CR19" s="55"/>
      <c r="CS19" s="55"/>
    </row>
    <row r="20" spans="1:97" ht="15" customHeight="1">
      <c r="A20" s="49"/>
      <c r="B20" s="2445" t="s">
        <v>494</v>
      </c>
      <c r="C20" s="2446"/>
      <c r="D20" s="2446"/>
      <c r="E20" s="2446"/>
      <c r="F20" s="2446"/>
      <c r="G20" s="2446"/>
      <c r="H20" s="2446"/>
      <c r="I20" s="2435" t="s">
        <v>128</v>
      </c>
      <c r="J20" s="2436"/>
      <c r="K20" s="2436"/>
      <c r="L20" s="2437"/>
      <c r="M20" s="1519">
        <f>'設条'!AB28</f>
        <v>40</v>
      </c>
      <c r="N20" s="1520"/>
      <c r="O20" s="1520"/>
      <c r="P20" s="1520"/>
      <c r="Q20" s="1520"/>
      <c r="R20" s="1520"/>
      <c r="S20" s="1520"/>
      <c r="T20" s="1520"/>
      <c r="U20" s="1520"/>
      <c r="V20" s="1525"/>
      <c r="W20" s="28"/>
      <c r="X20" s="51"/>
      <c r="Y20" s="2062" t="s">
        <v>399</v>
      </c>
      <c r="Z20" s="2063"/>
      <c r="AA20" s="310"/>
      <c r="AB20" s="313"/>
      <c r="AC20" s="250"/>
      <c r="AD20" s="24"/>
      <c r="AE20" s="24"/>
      <c r="AF20" s="24"/>
      <c r="AG20" s="14"/>
      <c r="AH20" s="14"/>
      <c r="AI20" s="14"/>
      <c r="AJ20" s="14"/>
      <c r="AK20" s="14"/>
      <c r="AL20" s="14"/>
      <c r="AM20" s="14"/>
      <c r="AN20" s="14"/>
      <c r="AO20" s="1595" t="s">
        <v>256</v>
      </c>
      <c r="AP20" s="1596"/>
      <c r="AQ20" s="1596"/>
      <c r="AR20" s="1596"/>
      <c r="AS20" s="1596"/>
      <c r="AT20" s="1597"/>
      <c r="AU20" s="1595" t="s">
        <v>257</v>
      </c>
      <c r="AV20" s="1596"/>
      <c r="AW20" s="1596"/>
      <c r="AX20" s="1596"/>
      <c r="AY20" s="1596"/>
      <c r="AZ20" s="1597"/>
      <c r="BA20" s="1595" t="s">
        <v>256</v>
      </c>
      <c r="BB20" s="1596"/>
      <c r="BC20" s="1596"/>
      <c r="BD20" s="1596"/>
      <c r="BE20" s="1596"/>
      <c r="BF20" s="1597"/>
      <c r="BG20" s="1595" t="s">
        <v>257</v>
      </c>
      <c r="BH20" s="1596"/>
      <c r="BI20" s="1596"/>
      <c r="BJ20" s="1596"/>
      <c r="BK20" s="1596"/>
      <c r="BL20" s="1597"/>
      <c r="BM20" s="44" t="s">
        <v>141</v>
      </c>
      <c r="BN20" s="270" t="s">
        <v>142</v>
      </c>
      <c r="BO20" s="292"/>
      <c r="BP20" s="251"/>
      <c r="BQ20" s="51"/>
      <c r="BR20" s="2349" t="s">
        <v>437</v>
      </c>
      <c r="BS20" s="2350"/>
      <c r="BT20" s="2350"/>
      <c r="BU20" s="53"/>
      <c r="BV20" s="54"/>
      <c r="BW20" s="1519" t="s">
        <v>393</v>
      </c>
      <c r="BX20" s="1520"/>
      <c r="BY20" s="1520"/>
      <c r="BZ20" s="1525"/>
      <c r="CA20" s="1519" t="s">
        <v>394</v>
      </c>
      <c r="CB20" s="1520"/>
      <c r="CC20" s="1520"/>
      <c r="CD20" s="1525"/>
      <c r="CE20" s="1913" t="s">
        <v>393</v>
      </c>
      <c r="CF20" s="1914"/>
      <c r="CG20" s="1914"/>
      <c r="CH20" s="1915"/>
      <c r="CI20" s="1913" t="s">
        <v>394</v>
      </c>
      <c r="CJ20" s="1914"/>
      <c r="CK20" s="1914"/>
      <c r="CL20" s="1915"/>
      <c r="CM20" s="58" t="s">
        <v>141</v>
      </c>
      <c r="CN20" s="44" t="s">
        <v>142</v>
      </c>
      <c r="CO20" s="166"/>
      <c r="CP20" s="47"/>
      <c r="CQ20" s="55"/>
      <c r="CR20" s="55"/>
      <c r="CS20" s="55"/>
    </row>
    <row r="21" spans="1:97" ht="15" customHeight="1">
      <c r="A21" s="49"/>
      <c r="B21" s="2447"/>
      <c r="C21" s="2448"/>
      <c r="D21" s="2448"/>
      <c r="E21" s="2448"/>
      <c r="F21" s="2448"/>
      <c r="G21" s="2448"/>
      <c r="H21" s="2448"/>
      <c r="I21" s="2435" t="s">
        <v>398</v>
      </c>
      <c r="J21" s="2436"/>
      <c r="K21" s="2436"/>
      <c r="L21" s="2437"/>
      <c r="M21" s="1519">
        <f>'設条'!AI28</f>
        <v>30</v>
      </c>
      <c r="N21" s="1520"/>
      <c r="O21" s="1520"/>
      <c r="P21" s="1520"/>
      <c r="Q21" s="1520"/>
      <c r="R21" s="1520"/>
      <c r="S21" s="1520"/>
      <c r="T21" s="1520"/>
      <c r="U21" s="1520"/>
      <c r="V21" s="1525"/>
      <c r="W21" s="28"/>
      <c r="X21" s="51"/>
      <c r="Y21" s="2062"/>
      <c r="Z21" s="2063"/>
      <c r="AA21" s="2373" t="s">
        <v>170</v>
      </c>
      <c r="AB21" s="2310"/>
      <c r="AC21" s="2310"/>
      <c r="AD21" s="2310"/>
      <c r="AE21" s="2310"/>
      <c r="AF21" s="2311"/>
      <c r="AG21" s="2277" t="s">
        <v>146</v>
      </c>
      <c r="AH21" s="2278"/>
      <c r="AI21" s="2278"/>
      <c r="AJ21" s="2278"/>
      <c r="AK21" s="2278"/>
      <c r="AL21" s="2278"/>
      <c r="AM21" s="2278"/>
      <c r="AN21" s="2279"/>
      <c r="AO21" s="1516">
        <f>'断合成'!N47</f>
        <v>0</v>
      </c>
      <c r="AP21" s="1517"/>
      <c r="AQ21" s="1517"/>
      <c r="AR21" s="1517"/>
      <c r="AS21" s="1517"/>
      <c r="AT21" s="1518"/>
      <c r="AU21" s="1516">
        <f>'断合成'!V47</f>
        <v>0</v>
      </c>
      <c r="AV21" s="1517"/>
      <c r="AW21" s="1517"/>
      <c r="AX21" s="1517"/>
      <c r="AY21" s="1517"/>
      <c r="AZ21" s="1518"/>
      <c r="BA21" s="1516">
        <f>'断合成'!Z47</f>
        <v>0</v>
      </c>
      <c r="BB21" s="1517"/>
      <c r="BC21" s="1517"/>
      <c r="BD21" s="1517"/>
      <c r="BE21" s="1517"/>
      <c r="BF21" s="1518"/>
      <c r="BG21" s="1516">
        <f>'断合成'!AF47</f>
        <v>0</v>
      </c>
      <c r="BH21" s="1517"/>
      <c r="BI21" s="1517"/>
      <c r="BJ21" s="1517"/>
      <c r="BK21" s="1517"/>
      <c r="BL21" s="1518"/>
      <c r="BM21" s="67">
        <f>'断合成'!AL47</f>
        <v>0</v>
      </c>
      <c r="BN21" s="2321" t="s">
        <v>81</v>
      </c>
      <c r="BO21" s="35"/>
      <c r="BP21" s="51"/>
      <c r="BQ21" s="51"/>
      <c r="BR21" s="2280" t="s">
        <v>396</v>
      </c>
      <c r="BS21" s="2281"/>
      <c r="BT21" s="2281"/>
      <c r="BU21" s="2281"/>
      <c r="BV21" s="2282"/>
      <c r="BW21" s="2269" t="e">
        <f>'端横'!T43</f>
        <v>#DIV/0!</v>
      </c>
      <c r="BX21" s="2270"/>
      <c r="BY21" s="2270"/>
      <c r="BZ21" s="2271"/>
      <c r="CA21" s="2269" t="e">
        <f>'端横'!Y43</f>
        <v>#DIV/0!</v>
      </c>
      <c r="CB21" s="2270"/>
      <c r="CC21" s="2270"/>
      <c r="CD21" s="2271"/>
      <c r="CE21" s="2269" t="e">
        <f>'端横'!AC43</f>
        <v>#DIV/0!</v>
      </c>
      <c r="CF21" s="2270"/>
      <c r="CG21" s="2270"/>
      <c r="CH21" s="2271"/>
      <c r="CI21" s="2269" t="e">
        <f>'端横'!AH43</f>
        <v>#DIV/0!</v>
      </c>
      <c r="CJ21" s="2270"/>
      <c r="CK21" s="2270"/>
      <c r="CL21" s="2271"/>
      <c r="CM21" s="67">
        <f>'端横'!AL43</f>
        <v>0</v>
      </c>
      <c r="CN21" s="2356" t="s">
        <v>184</v>
      </c>
      <c r="CO21" s="166"/>
      <c r="CP21" s="47"/>
      <c r="CQ21" s="55"/>
      <c r="CR21" s="55"/>
      <c r="CS21" s="55"/>
    </row>
    <row r="22" spans="1:97" ht="15" customHeight="1">
      <c r="A22" s="49"/>
      <c r="B22" s="2449"/>
      <c r="C22" s="2450"/>
      <c r="D22" s="2450"/>
      <c r="E22" s="2450"/>
      <c r="F22" s="2450"/>
      <c r="G22" s="2450"/>
      <c r="H22" s="2450"/>
      <c r="I22" s="2435" t="s">
        <v>130</v>
      </c>
      <c r="J22" s="2436"/>
      <c r="K22" s="2436"/>
      <c r="L22" s="2437"/>
      <c r="M22" s="1519">
        <f>'設条'!AI28</f>
        <v>30</v>
      </c>
      <c r="N22" s="1520"/>
      <c r="O22" s="1520"/>
      <c r="P22" s="1520"/>
      <c r="Q22" s="1520"/>
      <c r="R22" s="1520"/>
      <c r="S22" s="1520"/>
      <c r="T22" s="1520"/>
      <c r="U22" s="1520"/>
      <c r="V22" s="1525"/>
      <c r="W22" s="28"/>
      <c r="X22" s="51"/>
      <c r="Y22" s="2062"/>
      <c r="Z22" s="2063"/>
      <c r="AA22" s="2374"/>
      <c r="AB22" s="2375"/>
      <c r="AC22" s="2375"/>
      <c r="AD22" s="2375"/>
      <c r="AE22" s="2375"/>
      <c r="AF22" s="2376"/>
      <c r="AG22" s="2277" t="s">
        <v>260</v>
      </c>
      <c r="AH22" s="2278"/>
      <c r="AI22" s="2278"/>
      <c r="AJ22" s="2278"/>
      <c r="AK22" s="2278"/>
      <c r="AL22" s="2278"/>
      <c r="AM22" s="2278"/>
      <c r="AN22" s="2279"/>
      <c r="AO22" s="1516">
        <f>'断合成'!N49</f>
        <v>0</v>
      </c>
      <c r="AP22" s="1517"/>
      <c r="AQ22" s="1517"/>
      <c r="AR22" s="1517"/>
      <c r="AS22" s="1517"/>
      <c r="AT22" s="1518"/>
      <c r="AU22" s="1516">
        <f>'断合成'!V49</f>
        <v>0</v>
      </c>
      <c r="AV22" s="1517"/>
      <c r="AW22" s="1517"/>
      <c r="AX22" s="1517"/>
      <c r="AY22" s="1517"/>
      <c r="AZ22" s="1518"/>
      <c r="BA22" s="1516">
        <f>'断合成'!Z49</f>
        <v>0</v>
      </c>
      <c r="BB22" s="1517"/>
      <c r="BC22" s="1517"/>
      <c r="BD22" s="1517"/>
      <c r="BE22" s="1517"/>
      <c r="BF22" s="1518"/>
      <c r="BG22" s="1516">
        <f>'断合成'!AF49</f>
        <v>0</v>
      </c>
      <c r="BH22" s="1517"/>
      <c r="BI22" s="1517"/>
      <c r="BJ22" s="1517"/>
      <c r="BK22" s="1517"/>
      <c r="BL22" s="1518"/>
      <c r="BM22" s="67">
        <f>'断合成'!AL49</f>
        <v>0</v>
      </c>
      <c r="BN22" s="2472"/>
      <c r="BO22" s="35"/>
      <c r="BP22" s="51"/>
      <c r="BQ22" s="51"/>
      <c r="BR22" s="2277" t="s">
        <v>85</v>
      </c>
      <c r="BS22" s="2278"/>
      <c r="BT22" s="2278"/>
      <c r="BU22" s="2278"/>
      <c r="BV22" s="2279"/>
      <c r="BW22" s="1985">
        <f>'端横'!T48</f>
        <v>0</v>
      </c>
      <c r="BX22" s="1986"/>
      <c r="BY22" s="1986"/>
      <c r="BZ22" s="1986"/>
      <c r="CA22" s="1986"/>
      <c r="CB22" s="1986"/>
      <c r="CC22" s="1986"/>
      <c r="CD22" s="1995"/>
      <c r="CE22" s="1985">
        <f>'端横'!AC48</f>
        <v>0</v>
      </c>
      <c r="CF22" s="1986"/>
      <c r="CG22" s="1986"/>
      <c r="CH22" s="1986"/>
      <c r="CI22" s="1986"/>
      <c r="CJ22" s="1986"/>
      <c r="CK22" s="1986"/>
      <c r="CL22" s="1995"/>
      <c r="CM22" s="67">
        <f>'端横'!AL48</f>
        <v>0</v>
      </c>
      <c r="CN22" s="2357"/>
      <c r="CO22" s="166"/>
      <c r="CP22" s="47"/>
      <c r="CQ22" s="55"/>
      <c r="CR22" s="55"/>
      <c r="CS22" s="55"/>
    </row>
    <row r="23" spans="1:97" ht="15" customHeight="1">
      <c r="A23" s="49"/>
      <c r="B23" s="2413" t="s">
        <v>407</v>
      </c>
      <c r="C23" s="2414"/>
      <c r="D23" s="2414"/>
      <c r="E23" s="2414"/>
      <c r="F23" s="2414"/>
      <c r="G23" s="2414"/>
      <c r="H23" s="2415"/>
      <c r="I23" s="1519">
        <f>'設条'!AB51</f>
        <v>0</v>
      </c>
      <c r="J23" s="1520"/>
      <c r="K23" s="1520"/>
      <c r="L23" s="1520"/>
      <c r="M23" s="1520"/>
      <c r="N23" s="1520"/>
      <c r="O23" s="1520"/>
      <c r="P23" s="1520"/>
      <c r="Q23" s="1520"/>
      <c r="R23" s="1520"/>
      <c r="S23" s="1520"/>
      <c r="T23" s="1520"/>
      <c r="U23" s="1520"/>
      <c r="V23" s="1525"/>
      <c r="W23" s="28"/>
      <c r="X23" s="51"/>
      <c r="Y23" s="2062"/>
      <c r="Z23" s="2063"/>
      <c r="AA23" s="2374"/>
      <c r="AB23" s="2375"/>
      <c r="AC23" s="2375"/>
      <c r="AD23" s="2375"/>
      <c r="AE23" s="2375"/>
      <c r="AF23" s="2376"/>
      <c r="AG23" s="2478" t="s">
        <v>657</v>
      </c>
      <c r="AH23" s="2479"/>
      <c r="AI23" s="2479"/>
      <c r="AJ23" s="2479"/>
      <c r="AK23" s="2479"/>
      <c r="AL23" s="2479"/>
      <c r="AM23" s="2479"/>
      <c r="AN23" s="2480"/>
      <c r="AO23" s="1516">
        <f>'断合成'!N51</f>
        <v>0</v>
      </c>
      <c r="AP23" s="1517"/>
      <c r="AQ23" s="1517"/>
      <c r="AR23" s="1517"/>
      <c r="AS23" s="1517"/>
      <c r="AT23" s="1518"/>
      <c r="AU23" s="1516">
        <f>'断合成'!V51</f>
        <v>0</v>
      </c>
      <c r="AV23" s="1517"/>
      <c r="AW23" s="1517"/>
      <c r="AX23" s="1517"/>
      <c r="AY23" s="1517"/>
      <c r="AZ23" s="1518"/>
      <c r="BA23" s="1516">
        <f>'断合成'!Z51</f>
        <v>0</v>
      </c>
      <c r="BB23" s="1517"/>
      <c r="BC23" s="1517"/>
      <c r="BD23" s="1517"/>
      <c r="BE23" s="1517"/>
      <c r="BF23" s="1518"/>
      <c r="BG23" s="1516">
        <f>'断合成'!AF51</f>
        <v>0</v>
      </c>
      <c r="BH23" s="1517"/>
      <c r="BI23" s="1517"/>
      <c r="BJ23" s="1517"/>
      <c r="BK23" s="1517"/>
      <c r="BL23" s="1518"/>
      <c r="BM23" s="67">
        <f>'断合成'!AL51</f>
        <v>0</v>
      </c>
      <c r="BN23" s="2472"/>
      <c r="BO23" s="35"/>
      <c r="BP23" s="51"/>
      <c r="BQ23" s="50"/>
      <c r="BR23" s="2277" t="s">
        <v>86</v>
      </c>
      <c r="BS23" s="2278"/>
      <c r="BT23" s="2278"/>
      <c r="BU23" s="2278"/>
      <c r="BV23" s="2279"/>
      <c r="BW23" s="1985">
        <f>'端横'!T49</f>
        <v>0</v>
      </c>
      <c r="BX23" s="1986"/>
      <c r="BY23" s="1986"/>
      <c r="BZ23" s="1986"/>
      <c r="CA23" s="1986"/>
      <c r="CB23" s="1986"/>
      <c r="CC23" s="1986"/>
      <c r="CD23" s="1995"/>
      <c r="CE23" s="1985">
        <f>'端横'!AC49</f>
        <v>0</v>
      </c>
      <c r="CF23" s="1986"/>
      <c r="CG23" s="1986"/>
      <c r="CH23" s="1986"/>
      <c r="CI23" s="1986"/>
      <c r="CJ23" s="1986"/>
      <c r="CK23" s="1986"/>
      <c r="CL23" s="1995"/>
      <c r="CM23" s="67">
        <f>'端横'!AL49</f>
        <v>0</v>
      </c>
      <c r="CN23" s="2357"/>
      <c r="CO23" s="166"/>
      <c r="CP23" s="47"/>
      <c r="CQ23" s="55"/>
      <c r="CR23" s="55"/>
      <c r="CS23" s="55"/>
    </row>
    <row r="24" spans="1:97" ht="15" customHeight="1">
      <c r="A24" s="49"/>
      <c r="B24" s="2413" t="s">
        <v>133</v>
      </c>
      <c r="C24" s="2414"/>
      <c r="D24" s="2414"/>
      <c r="E24" s="2414"/>
      <c r="F24" s="2414"/>
      <c r="G24" s="2414"/>
      <c r="H24" s="2415"/>
      <c r="I24" s="1519" t="str">
        <f>'設条'!AH19</f>
        <v>ｋｈ＝</v>
      </c>
      <c r="J24" s="1520"/>
      <c r="K24" s="1520"/>
      <c r="L24" s="1520"/>
      <c r="M24" s="1520"/>
      <c r="N24" s="1520"/>
      <c r="O24" s="1520"/>
      <c r="P24" s="1520"/>
      <c r="Q24" s="1520"/>
      <c r="R24" s="1520"/>
      <c r="S24" s="1520"/>
      <c r="T24" s="1520"/>
      <c r="U24" s="1520"/>
      <c r="V24" s="1525"/>
      <c r="W24" s="28"/>
      <c r="X24" s="51"/>
      <c r="Y24" s="2062"/>
      <c r="Z24" s="2063"/>
      <c r="AA24" s="2312"/>
      <c r="AB24" s="2313"/>
      <c r="AC24" s="2313"/>
      <c r="AD24" s="2313"/>
      <c r="AE24" s="2313"/>
      <c r="AF24" s="2314"/>
      <c r="AG24" s="2478" t="s">
        <v>658</v>
      </c>
      <c r="AH24" s="2479"/>
      <c r="AI24" s="2479"/>
      <c r="AJ24" s="2479"/>
      <c r="AK24" s="2479"/>
      <c r="AL24" s="2479"/>
      <c r="AM24" s="2479"/>
      <c r="AN24" s="2480"/>
      <c r="AO24" s="1516">
        <f>'断合成'!N53</f>
        <v>0</v>
      </c>
      <c r="AP24" s="1517"/>
      <c r="AQ24" s="1517"/>
      <c r="AR24" s="1517"/>
      <c r="AS24" s="1517"/>
      <c r="AT24" s="1518"/>
      <c r="AU24" s="1516">
        <f>'断合成'!T53</f>
        <v>0</v>
      </c>
      <c r="AV24" s="1517"/>
      <c r="AW24" s="1517"/>
      <c r="AX24" s="1517"/>
      <c r="AY24" s="1517"/>
      <c r="AZ24" s="1518"/>
      <c r="BA24" s="1516">
        <f>'断合成'!Z53</f>
        <v>0</v>
      </c>
      <c r="BB24" s="1517"/>
      <c r="BC24" s="1517"/>
      <c r="BD24" s="1517"/>
      <c r="BE24" s="1517"/>
      <c r="BF24" s="1518"/>
      <c r="BG24" s="1516">
        <f>'断合成'!AF53</f>
        <v>0</v>
      </c>
      <c r="BH24" s="1517"/>
      <c r="BI24" s="1517"/>
      <c r="BJ24" s="1517"/>
      <c r="BK24" s="1517"/>
      <c r="BL24" s="1518"/>
      <c r="BM24" s="67">
        <f>'断合成'!AL53</f>
        <v>0</v>
      </c>
      <c r="BN24" s="2472"/>
      <c r="BO24" s="35"/>
      <c r="BP24" s="51"/>
      <c r="BQ24" s="14"/>
      <c r="BR24" s="2277" t="s">
        <v>87</v>
      </c>
      <c r="BS24" s="2278"/>
      <c r="BT24" s="2278"/>
      <c r="BU24" s="2278"/>
      <c r="BV24" s="2279"/>
      <c r="BW24" s="1985">
        <f>'端横'!T50</f>
        <v>0</v>
      </c>
      <c r="BX24" s="1986"/>
      <c r="BY24" s="1986"/>
      <c r="BZ24" s="1986"/>
      <c r="CA24" s="1986"/>
      <c r="CB24" s="1986"/>
      <c r="CC24" s="1986"/>
      <c r="CD24" s="1995"/>
      <c r="CE24" s="1985">
        <f>'端横'!AC50</f>
        <v>0</v>
      </c>
      <c r="CF24" s="1986"/>
      <c r="CG24" s="1986"/>
      <c r="CH24" s="1986"/>
      <c r="CI24" s="1986"/>
      <c r="CJ24" s="1986"/>
      <c r="CK24" s="1986"/>
      <c r="CL24" s="1995"/>
      <c r="CM24" s="67">
        <f>'端横'!AL50</f>
        <v>0</v>
      </c>
      <c r="CN24" s="2357"/>
      <c r="CO24" s="166"/>
      <c r="CP24" s="47"/>
      <c r="CQ24" s="55"/>
      <c r="CR24" s="55"/>
      <c r="CS24" s="55"/>
    </row>
    <row r="25" spans="1:97" ht="15" customHeight="1">
      <c r="A25" s="49"/>
      <c r="B25" s="2413" t="s">
        <v>127</v>
      </c>
      <c r="C25" s="2414"/>
      <c r="D25" s="2414"/>
      <c r="E25" s="2414"/>
      <c r="F25" s="2414"/>
      <c r="G25" s="2414"/>
      <c r="H25" s="2415"/>
      <c r="I25" s="1519">
        <f>'設条'!AD25</f>
        <v>0</v>
      </c>
      <c r="J25" s="1520"/>
      <c r="K25" s="1520"/>
      <c r="L25" s="1520"/>
      <c r="M25" s="1520"/>
      <c r="N25" s="1520"/>
      <c r="O25" s="1520"/>
      <c r="P25" s="1520"/>
      <c r="Q25" s="1520"/>
      <c r="R25" s="1520"/>
      <c r="S25" s="1520"/>
      <c r="T25" s="1520"/>
      <c r="U25" s="1520"/>
      <c r="V25" s="1525"/>
      <c r="W25" s="28"/>
      <c r="X25" s="51"/>
      <c r="Y25" s="2062"/>
      <c r="Z25" s="2063"/>
      <c r="AA25" s="2455" t="s">
        <v>400</v>
      </c>
      <c r="AB25" s="2456"/>
      <c r="AC25" s="2457"/>
      <c r="AD25" s="315" t="s">
        <v>490</v>
      </c>
      <c r="AE25" s="322"/>
      <c r="AF25" s="322"/>
      <c r="AG25" s="322"/>
      <c r="AH25" s="322"/>
      <c r="AI25" s="322"/>
      <c r="AJ25" s="322"/>
      <c r="AK25" s="322"/>
      <c r="AL25" s="322"/>
      <c r="AM25" s="322"/>
      <c r="AN25" s="323"/>
      <c r="AO25" s="1985">
        <f>'断合成'!N27</f>
        <v>0</v>
      </c>
      <c r="AP25" s="1986"/>
      <c r="AQ25" s="1986"/>
      <c r="AR25" s="1986"/>
      <c r="AS25" s="1986"/>
      <c r="AT25" s="1986"/>
      <c r="AU25" s="1986"/>
      <c r="AV25" s="1986"/>
      <c r="AW25" s="1986"/>
      <c r="AX25" s="1986"/>
      <c r="AY25" s="1986"/>
      <c r="AZ25" s="1986"/>
      <c r="BA25" s="1986"/>
      <c r="BB25" s="1986"/>
      <c r="BC25" s="1986"/>
      <c r="BD25" s="1986"/>
      <c r="BE25" s="1986"/>
      <c r="BF25" s="1986"/>
      <c r="BG25" s="1986"/>
      <c r="BH25" s="1986"/>
      <c r="BI25" s="1986"/>
      <c r="BJ25" s="1986"/>
      <c r="BK25" s="1986"/>
      <c r="BL25" s="1995"/>
      <c r="BM25" s="67">
        <f>'断合成'!AL27</f>
        <v>0</v>
      </c>
      <c r="BN25" s="2472"/>
      <c r="BO25" s="35"/>
      <c r="BP25" s="51"/>
      <c r="BQ25" s="51"/>
      <c r="BR25" s="2277" t="s">
        <v>88</v>
      </c>
      <c r="BS25" s="2278"/>
      <c r="BT25" s="2278"/>
      <c r="BU25" s="2278"/>
      <c r="BV25" s="2279"/>
      <c r="BW25" s="1985">
        <f>'端横'!T51</f>
        <v>0</v>
      </c>
      <c r="BX25" s="1986"/>
      <c r="BY25" s="1986"/>
      <c r="BZ25" s="1986"/>
      <c r="CA25" s="1986"/>
      <c r="CB25" s="1986"/>
      <c r="CC25" s="1986"/>
      <c r="CD25" s="1995"/>
      <c r="CE25" s="1985">
        <f>'端横'!AC51</f>
        <v>0</v>
      </c>
      <c r="CF25" s="1986"/>
      <c r="CG25" s="1986"/>
      <c r="CH25" s="1986"/>
      <c r="CI25" s="1986"/>
      <c r="CJ25" s="1986"/>
      <c r="CK25" s="1986"/>
      <c r="CL25" s="1995"/>
      <c r="CM25" s="67">
        <f>'端横'!AL51</f>
        <v>0</v>
      </c>
      <c r="CN25" s="2358"/>
      <c r="CO25" s="166"/>
      <c r="CP25" s="290"/>
      <c r="CQ25" s="55"/>
      <c r="CR25" s="55"/>
      <c r="CS25" s="55"/>
    </row>
    <row r="26" spans="1:97" ht="15" customHeight="1">
      <c r="A26" s="49"/>
      <c r="B26" s="2417" t="s">
        <v>401</v>
      </c>
      <c r="C26" s="2418"/>
      <c r="D26" s="2418"/>
      <c r="E26" s="2418"/>
      <c r="F26" s="2418"/>
      <c r="G26" s="2418"/>
      <c r="H26" s="2419"/>
      <c r="I26" s="1519" t="str">
        <f>'設条'!V10</f>
        <v>道路橋示方書・同解説Ⅰ～Ⅴ　 　Ｈ14.3</v>
      </c>
      <c r="J26" s="1520"/>
      <c r="K26" s="1520"/>
      <c r="L26" s="1520"/>
      <c r="M26" s="1520"/>
      <c r="N26" s="1520"/>
      <c r="O26" s="1520"/>
      <c r="P26" s="1520"/>
      <c r="Q26" s="1520"/>
      <c r="R26" s="1520"/>
      <c r="S26" s="1520"/>
      <c r="T26" s="1520"/>
      <c r="U26" s="1520"/>
      <c r="V26" s="1525"/>
      <c r="W26" s="28"/>
      <c r="X26" s="51"/>
      <c r="Y26" s="2062"/>
      <c r="Z26" s="2063"/>
      <c r="AA26" s="2458"/>
      <c r="AB26" s="2459"/>
      <c r="AC26" s="2460"/>
      <c r="AD26" s="324" t="s">
        <v>491</v>
      </c>
      <c r="AE26" s="325"/>
      <c r="AF26" s="325"/>
      <c r="AG26" s="325"/>
      <c r="AH26" s="325"/>
      <c r="AI26" s="325"/>
      <c r="AJ26" s="325"/>
      <c r="AK26" s="325"/>
      <c r="AL26" s="325"/>
      <c r="AM26" s="325"/>
      <c r="AN26" s="326"/>
      <c r="AO26" s="1985">
        <f>'せん断'!Q8</f>
        <v>0</v>
      </c>
      <c r="AP26" s="1986"/>
      <c r="AQ26" s="1986"/>
      <c r="AR26" s="1986"/>
      <c r="AS26" s="1986"/>
      <c r="AT26" s="1986"/>
      <c r="AU26" s="1986"/>
      <c r="AV26" s="1986"/>
      <c r="AW26" s="1986"/>
      <c r="AX26" s="1986"/>
      <c r="AY26" s="1986"/>
      <c r="AZ26" s="1995"/>
      <c r="BA26" s="1985">
        <f>'せん断'!W8</f>
        <v>0</v>
      </c>
      <c r="BB26" s="1986"/>
      <c r="BC26" s="1986"/>
      <c r="BD26" s="1986"/>
      <c r="BE26" s="1986"/>
      <c r="BF26" s="1986"/>
      <c r="BG26" s="1986"/>
      <c r="BH26" s="1986"/>
      <c r="BI26" s="1986"/>
      <c r="BJ26" s="1986"/>
      <c r="BK26" s="1986"/>
      <c r="BL26" s="1995"/>
      <c r="BM26" s="67">
        <f>'せん断'!AL8</f>
        <v>0</v>
      </c>
      <c r="BN26" s="2472"/>
      <c r="BO26" s="35"/>
      <c r="BP26" s="51"/>
      <c r="BQ26" s="51"/>
      <c r="BR26" s="497"/>
      <c r="BS26" s="497"/>
      <c r="BT26" s="497"/>
      <c r="BU26" s="497"/>
      <c r="BV26" s="497"/>
      <c r="BW26" s="497"/>
      <c r="BX26" s="497"/>
      <c r="BY26" s="497"/>
      <c r="BZ26" s="497"/>
      <c r="CA26" s="497"/>
      <c r="CB26" s="497"/>
      <c r="CC26" s="497"/>
      <c r="CD26" s="497"/>
      <c r="CE26" s="532"/>
      <c r="CF26" s="532"/>
      <c r="CG26" s="532"/>
      <c r="CH26" s="532"/>
      <c r="CI26" s="532"/>
      <c r="CJ26" s="532"/>
      <c r="CK26" s="532"/>
      <c r="CL26" s="532"/>
      <c r="CM26" s="25"/>
      <c r="CN26" s="47"/>
      <c r="CO26" s="166"/>
      <c r="CP26" s="47"/>
      <c r="CQ26" s="55"/>
      <c r="CR26" s="55"/>
      <c r="CS26" s="55"/>
    </row>
    <row r="27" spans="1:97" ht="15" customHeight="1">
      <c r="A27" s="49"/>
      <c r="B27" s="2420"/>
      <c r="C27" s="2421"/>
      <c r="D27" s="2421"/>
      <c r="E27" s="2421"/>
      <c r="F27" s="2421"/>
      <c r="G27" s="2421"/>
      <c r="H27" s="2422"/>
      <c r="I27" s="1519" t="str">
        <f>'設条'!V11</f>
        <v>設計便覧（案）近畿地方整備局　　Ｈ24.4</v>
      </c>
      <c r="J27" s="1520"/>
      <c r="K27" s="1520"/>
      <c r="L27" s="1520"/>
      <c r="M27" s="1520"/>
      <c r="N27" s="1520"/>
      <c r="O27" s="1520"/>
      <c r="P27" s="1520"/>
      <c r="Q27" s="1520"/>
      <c r="R27" s="1520"/>
      <c r="S27" s="1520"/>
      <c r="T27" s="1520"/>
      <c r="U27" s="1520"/>
      <c r="V27" s="1525"/>
      <c r="W27" s="28"/>
      <c r="X27" s="51"/>
      <c r="Y27" s="2064"/>
      <c r="Z27" s="2065"/>
      <c r="AA27" s="2301" t="s">
        <v>276</v>
      </c>
      <c r="AB27" s="2302"/>
      <c r="AC27" s="2302"/>
      <c r="AD27" s="2302"/>
      <c r="AE27" s="2302"/>
      <c r="AF27" s="2302"/>
      <c r="AG27" s="2302"/>
      <c r="AH27" s="2302"/>
      <c r="AI27" s="2302"/>
      <c r="AJ27" s="2302"/>
      <c r="AK27" s="2302"/>
      <c r="AL27" s="2302"/>
      <c r="AM27" s="2302"/>
      <c r="AN27" s="2303"/>
      <c r="AO27" s="1519">
        <f>'せん断'!Q12</f>
      </c>
      <c r="AP27" s="1520"/>
      <c r="AQ27" s="1520"/>
      <c r="AR27" s="1520"/>
      <c r="AS27" s="1520"/>
      <c r="AT27" s="1520"/>
      <c r="AU27" s="1520"/>
      <c r="AV27" s="1520"/>
      <c r="AW27" s="1520"/>
      <c r="AX27" s="1520"/>
      <c r="AY27" s="1520"/>
      <c r="AZ27" s="1525"/>
      <c r="BA27" s="1519">
        <f>'せん断'!W12</f>
      </c>
      <c r="BB27" s="1520"/>
      <c r="BC27" s="1520"/>
      <c r="BD27" s="1520"/>
      <c r="BE27" s="1520"/>
      <c r="BF27" s="1520"/>
      <c r="BG27" s="1520"/>
      <c r="BH27" s="1520"/>
      <c r="BI27" s="1520"/>
      <c r="BJ27" s="1520"/>
      <c r="BK27" s="1520"/>
      <c r="BL27" s="1525"/>
      <c r="BM27" s="67">
        <f>'せん断'!AL12</f>
        <v>0</v>
      </c>
      <c r="BN27" s="2473"/>
      <c r="BO27" s="35"/>
      <c r="BP27" s="51"/>
      <c r="BQ27" s="51"/>
      <c r="CM27" s="98"/>
      <c r="CN27" s="47"/>
      <c r="CO27" s="228"/>
      <c r="CP27" s="98"/>
      <c r="CQ27" s="55"/>
      <c r="CR27" s="55"/>
      <c r="CS27" s="55"/>
    </row>
    <row r="28" spans="1:97" ht="15" customHeight="1">
      <c r="A28" s="49"/>
      <c r="B28" s="2423"/>
      <c r="C28" s="2424"/>
      <c r="D28" s="2424"/>
      <c r="E28" s="2424"/>
      <c r="F28" s="2424"/>
      <c r="G28" s="2424"/>
      <c r="H28" s="2425"/>
      <c r="I28" s="1519">
        <f>'設条'!V12</f>
        <v>0</v>
      </c>
      <c r="J28" s="1520"/>
      <c r="K28" s="1520"/>
      <c r="L28" s="1520"/>
      <c r="M28" s="1520"/>
      <c r="N28" s="1520"/>
      <c r="O28" s="1520"/>
      <c r="P28" s="1520"/>
      <c r="Q28" s="1520"/>
      <c r="R28" s="1520"/>
      <c r="S28" s="1520"/>
      <c r="T28" s="1520"/>
      <c r="U28" s="1520"/>
      <c r="V28" s="1525"/>
      <c r="W28" s="28"/>
      <c r="X28" s="51"/>
      <c r="Y28" s="52"/>
      <c r="Z28" s="50"/>
      <c r="AI28" s="314" t="s">
        <v>492</v>
      </c>
      <c r="AO28" s="2475" t="s">
        <v>804</v>
      </c>
      <c r="AP28" s="2476"/>
      <c r="AQ28" s="2476"/>
      <c r="AR28" s="2476"/>
      <c r="AS28" s="2476"/>
      <c r="AT28" s="2476"/>
      <c r="AU28" s="2476"/>
      <c r="AV28" s="2476"/>
      <c r="AW28" s="2476"/>
      <c r="AX28" s="2476"/>
      <c r="AY28" s="2476"/>
      <c r="AZ28" s="2477"/>
      <c r="BA28" s="2475" t="s">
        <v>806</v>
      </c>
      <c r="BB28" s="2476"/>
      <c r="BC28" s="2476"/>
      <c r="BD28" s="2476"/>
      <c r="BE28" s="2476"/>
      <c r="BF28" s="2476"/>
      <c r="BG28" s="2476"/>
      <c r="BH28" s="2476"/>
      <c r="BI28" s="2476"/>
      <c r="BJ28" s="2476"/>
      <c r="BK28" s="2476"/>
      <c r="BL28" s="2477"/>
      <c r="BM28" s="2086" t="s">
        <v>136</v>
      </c>
      <c r="BN28" s="2474"/>
      <c r="BO28" s="35"/>
      <c r="BP28" s="51"/>
      <c r="BQ28" s="51"/>
      <c r="BS28" s="2331" t="s">
        <v>83</v>
      </c>
      <c r="BT28" s="2331"/>
      <c r="BU28" s="2331"/>
      <c r="BV28" s="2331"/>
      <c r="BW28" s="2331"/>
      <c r="BX28" s="2331"/>
      <c r="BY28" s="2331"/>
      <c r="BZ28" s="2331"/>
      <c r="CH28" s="58" t="s">
        <v>141</v>
      </c>
      <c r="CI28" s="44" t="s">
        <v>142</v>
      </c>
      <c r="CJ28" s="8"/>
      <c r="CK28" s="8"/>
      <c r="CL28" s="8"/>
      <c r="CO28" s="228"/>
      <c r="CP28" s="98"/>
      <c r="CQ28" s="55"/>
      <c r="CR28" s="55"/>
      <c r="CS28" s="55"/>
    </row>
    <row r="29" spans="1:97" ht="15.75" customHeight="1">
      <c r="A29" s="49"/>
      <c r="B29" s="267"/>
      <c r="C29" s="267"/>
      <c r="D29" s="267"/>
      <c r="E29" s="267"/>
      <c r="F29" s="267"/>
      <c r="G29" s="267"/>
      <c r="H29" s="267"/>
      <c r="I29" s="30"/>
      <c r="J29" s="30"/>
      <c r="K29" s="30"/>
      <c r="L29" s="30"/>
      <c r="M29" s="30"/>
      <c r="N29" s="30"/>
      <c r="O29" s="30"/>
      <c r="P29" s="30"/>
      <c r="Q29" s="30"/>
      <c r="R29" s="30"/>
      <c r="S29" s="30"/>
      <c r="T29" s="30"/>
      <c r="U29" s="30"/>
      <c r="V29" s="30"/>
      <c r="W29" s="14"/>
      <c r="X29" s="51"/>
      <c r="Y29" s="2062" t="s">
        <v>389</v>
      </c>
      <c r="Z29" s="2363"/>
      <c r="AA29" s="51"/>
      <c r="AB29" s="51"/>
      <c r="AC29" s="51"/>
      <c r="AD29" s="51"/>
      <c r="AE29" s="51"/>
      <c r="AF29" s="51"/>
      <c r="AG29" s="308"/>
      <c r="AH29" s="308"/>
      <c r="AI29" s="8"/>
      <c r="AJ29" s="308"/>
      <c r="AK29" s="308"/>
      <c r="AL29" s="308"/>
      <c r="AM29" s="308"/>
      <c r="AN29" s="309"/>
      <c r="AO29" s="1826"/>
      <c r="AP29" s="1827"/>
      <c r="AQ29" s="1827"/>
      <c r="AR29" s="1827"/>
      <c r="AS29" s="1827"/>
      <c r="AT29" s="1827"/>
      <c r="AU29" s="1827"/>
      <c r="AV29" s="1827"/>
      <c r="AW29" s="1827"/>
      <c r="AX29" s="1827"/>
      <c r="AY29" s="1827"/>
      <c r="AZ29" s="1828"/>
      <c r="BA29" s="1826"/>
      <c r="BB29" s="1827"/>
      <c r="BC29" s="1827"/>
      <c r="BD29" s="1827"/>
      <c r="BE29" s="1827"/>
      <c r="BF29" s="1827"/>
      <c r="BG29" s="1827"/>
      <c r="BH29" s="1827"/>
      <c r="BI29" s="1827"/>
      <c r="BJ29" s="1827"/>
      <c r="BK29" s="1827"/>
      <c r="BL29" s="1828"/>
      <c r="BM29" s="44" t="s">
        <v>141</v>
      </c>
      <c r="BN29" s="270" t="s">
        <v>142</v>
      </c>
      <c r="BO29" s="35"/>
      <c r="BP29" s="51"/>
      <c r="BQ29" s="50"/>
      <c r="BR29" s="2317" t="s">
        <v>402</v>
      </c>
      <c r="BS29" s="2318"/>
      <c r="BT29" s="2318"/>
      <c r="BU29" s="2318"/>
      <c r="BV29" s="2318"/>
      <c r="BW29" s="2319"/>
      <c r="BX29" s="1519" t="str">
        <f>'支落'!R7</f>
        <v>タイプ</v>
      </c>
      <c r="BY29" s="1520"/>
      <c r="BZ29" s="1520"/>
      <c r="CA29" s="1520"/>
      <c r="CB29" s="1520"/>
      <c r="CC29" s="1520"/>
      <c r="CD29" s="1520"/>
      <c r="CE29" s="1520"/>
      <c r="CF29" s="1520"/>
      <c r="CG29" s="1525"/>
      <c r="CH29" s="67">
        <f>'支落'!AL7</f>
        <v>0</v>
      </c>
      <c r="CI29" s="67">
        <f>'支落'!AN7</f>
        <v>0</v>
      </c>
      <c r="CJ29" s="14"/>
      <c r="CK29" s="14"/>
      <c r="CL29" s="14"/>
      <c r="CO29" s="228"/>
      <c r="CP29" s="98"/>
      <c r="CQ29" s="55"/>
      <c r="CR29" s="55"/>
      <c r="CS29" s="55"/>
    </row>
    <row r="30" spans="1:97" ht="15" customHeight="1">
      <c r="A30" s="49"/>
      <c r="B30" s="287"/>
      <c r="C30" s="287"/>
      <c r="D30" s="287"/>
      <c r="E30" s="287"/>
      <c r="F30" s="287"/>
      <c r="G30" s="287"/>
      <c r="H30" s="287"/>
      <c r="I30" s="14"/>
      <c r="J30" s="14"/>
      <c r="K30" s="14"/>
      <c r="L30" s="14"/>
      <c r="M30" s="14"/>
      <c r="N30" s="14"/>
      <c r="O30" s="14"/>
      <c r="P30" s="14"/>
      <c r="Q30" s="14"/>
      <c r="R30" s="14"/>
      <c r="S30" s="14"/>
      <c r="T30" s="14"/>
      <c r="U30" s="14"/>
      <c r="V30" s="14"/>
      <c r="W30" s="14"/>
      <c r="X30" s="51"/>
      <c r="Y30" s="2364"/>
      <c r="Z30" s="2363"/>
      <c r="AA30" s="2301" t="s">
        <v>404</v>
      </c>
      <c r="AB30" s="2302"/>
      <c r="AC30" s="2302"/>
      <c r="AD30" s="2302"/>
      <c r="AE30" s="2303"/>
      <c r="AF30" s="2301" t="s">
        <v>279</v>
      </c>
      <c r="AG30" s="2302"/>
      <c r="AH30" s="2302"/>
      <c r="AI30" s="2302"/>
      <c r="AJ30" s="2302"/>
      <c r="AK30" s="2302"/>
      <c r="AL30" s="2302"/>
      <c r="AM30" s="2302"/>
      <c r="AN30" s="2303"/>
      <c r="AO30" s="2269">
        <f>'せん断'!Q23</f>
        <v>0</v>
      </c>
      <c r="AP30" s="2270"/>
      <c r="AQ30" s="2270"/>
      <c r="AR30" s="2270"/>
      <c r="AS30" s="2270"/>
      <c r="AT30" s="2270"/>
      <c r="AU30" s="2270"/>
      <c r="AV30" s="2270"/>
      <c r="AW30" s="2270"/>
      <c r="AX30" s="2270"/>
      <c r="AY30" s="2270"/>
      <c r="AZ30" s="2271"/>
      <c r="BA30" s="2269">
        <f>'せん断'!W23</f>
        <v>0</v>
      </c>
      <c r="BB30" s="2270"/>
      <c r="BC30" s="2270"/>
      <c r="BD30" s="2270"/>
      <c r="BE30" s="2270"/>
      <c r="BF30" s="2270"/>
      <c r="BG30" s="2270"/>
      <c r="BH30" s="2270"/>
      <c r="BI30" s="2270"/>
      <c r="BJ30" s="2270"/>
      <c r="BK30" s="2270"/>
      <c r="BL30" s="2271"/>
      <c r="BM30" s="67">
        <f>'せん断'!AL23</f>
        <v>0</v>
      </c>
      <c r="BN30" s="2321" t="s">
        <v>81</v>
      </c>
      <c r="BO30" s="35"/>
      <c r="BP30" s="51"/>
      <c r="BQ30" s="50"/>
      <c r="BR30" s="2317" t="s">
        <v>403</v>
      </c>
      <c r="BS30" s="2318"/>
      <c r="BT30" s="2318"/>
      <c r="BU30" s="2318"/>
      <c r="BV30" s="2318"/>
      <c r="BW30" s="2319"/>
      <c r="BX30" s="1519">
        <f>'支落'!R8</f>
        <v>0</v>
      </c>
      <c r="BY30" s="1520"/>
      <c r="BZ30" s="1520"/>
      <c r="CA30" s="1520"/>
      <c r="CB30" s="1520"/>
      <c r="CC30" s="1520"/>
      <c r="CD30" s="1520"/>
      <c r="CE30" s="1520"/>
      <c r="CF30" s="1520"/>
      <c r="CG30" s="1525"/>
      <c r="CH30" s="67">
        <f>'支落'!AL8</f>
        <v>0</v>
      </c>
      <c r="CI30" s="67">
        <f>'支落'!AN8</f>
        <v>0</v>
      </c>
      <c r="CJ30" s="14"/>
      <c r="CK30" s="14"/>
      <c r="CL30" s="14"/>
      <c r="CO30" s="228"/>
      <c r="CP30" s="98"/>
      <c r="CQ30" s="55"/>
      <c r="CR30" s="55"/>
      <c r="CS30" s="55"/>
    </row>
    <row r="31" spans="1:97" ht="15" customHeight="1">
      <c r="A31" s="49"/>
      <c r="B31" s="2402" t="s">
        <v>140</v>
      </c>
      <c r="C31" s="2402"/>
      <c r="D31" s="2402"/>
      <c r="E31" s="2402"/>
      <c r="F31" s="51"/>
      <c r="G31" s="51"/>
      <c r="H31" s="51"/>
      <c r="I31" s="53"/>
      <c r="J31" s="53"/>
      <c r="K31" s="51"/>
      <c r="L31" s="51"/>
      <c r="M31" s="51"/>
      <c r="N31" s="51"/>
      <c r="O31" s="51"/>
      <c r="P31" s="51"/>
      <c r="Q31" s="51"/>
      <c r="R31" s="51"/>
      <c r="U31" s="1537" t="s">
        <v>136</v>
      </c>
      <c r="V31" s="1509"/>
      <c r="W31" s="14"/>
      <c r="X31" s="51"/>
      <c r="Y31" s="2364"/>
      <c r="Z31" s="2363"/>
      <c r="AA31" s="2367" t="s">
        <v>405</v>
      </c>
      <c r="AB31" s="2368"/>
      <c r="AC31" s="2368"/>
      <c r="AD31" s="2368"/>
      <c r="AE31" s="2369"/>
      <c r="AF31" s="2301" t="s">
        <v>279</v>
      </c>
      <c r="AG31" s="2302"/>
      <c r="AH31" s="2302"/>
      <c r="AI31" s="2302"/>
      <c r="AJ31" s="2302"/>
      <c r="AK31" s="2302"/>
      <c r="AL31" s="2302"/>
      <c r="AM31" s="2302"/>
      <c r="AN31" s="2303"/>
      <c r="AO31" s="2269">
        <f>'せん断'!Q24</f>
        <v>0</v>
      </c>
      <c r="AP31" s="2270"/>
      <c r="AQ31" s="2270"/>
      <c r="AR31" s="2270"/>
      <c r="AS31" s="2270"/>
      <c r="AT31" s="2270"/>
      <c r="AU31" s="2270"/>
      <c r="AV31" s="2270"/>
      <c r="AW31" s="2270"/>
      <c r="AX31" s="2270"/>
      <c r="AY31" s="2270"/>
      <c r="AZ31" s="2271"/>
      <c r="BA31" s="2269">
        <f>'せん断'!W24</f>
        <v>0</v>
      </c>
      <c r="BB31" s="2270"/>
      <c r="BC31" s="2270"/>
      <c r="BD31" s="2270"/>
      <c r="BE31" s="2270"/>
      <c r="BF31" s="2270"/>
      <c r="BG31" s="2270"/>
      <c r="BH31" s="2270"/>
      <c r="BI31" s="2270"/>
      <c r="BJ31" s="2270"/>
      <c r="BK31" s="2270"/>
      <c r="BL31" s="2271"/>
      <c r="BM31" s="67">
        <f>'せん断'!AL24</f>
        <v>0</v>
      </c>
      <c r="BN31" s="2339"/>
      <c r="BO31" s="35"/>
      <c r="BP31" s="51"/>
      <c r="BQ31" s="50"/>
      <c r="BR31" s="103"/>
      <c r="BS31" s="38"/>
      <c r="BT31" s="38"/>
      <c r="BU31" s="38"/>
      <c r="BV31" s="38"/>
      <c r="BW31" s="101"/>
      <c r="BX31" s="1537" t="s">
        <v>684</v>
      </c>
      <c r="BY31" s="1508"/>
      <c r="BZ31" s="1508"/>
      <c r="CA31" s="1508"/>
      <c r="CB31" s="1509"/>
      <c r="CC31" s="1537" t="s">
        <v>685</v>
      </c>
      <c r="CD31" s="1508"/>
      <c r="CE31" s="1508"/>
      <c r="CF31" s="1508"/>
      <c r="CG31" s="1509"/>
      <c r="CH31" s="58" t="s">
        <v>141</v>
      </c>
      <c r="CI31" s="44" t="s">
        <v>142</v>
      </c>
      <c r="CJ31" s="98"/>
      <c r="CK31" s="98"/>
      <c r="CL31" s="98"/>
      <c r="CO31" s="228"/>
      <c r="CP31" s="98"/>
      <c r="CQ31" s="55"/>
      <c r="CR31" s="55"/>
      <c r="CS31" s="55"/>
    </row>
    <row r="32" spans="1:97" ht="15" customHeight="1">
      <c r="A32" s="49"/>
      <c r="B32" s="1942" t="s">
        <v>82</v>
      </c>
      <c r="C32" s="1943"/>
      <c r="D32" s="57"/>
      <c r="E32" s="57"/>
      <c r="F32" s="57"/>
      <c r="G32" s="57"/>
      <c r="H32" s="57"/>
      <c r="I32" s="70"/>
      <c r="J32" s="291"/>
      <c r="K32" s="2406" t="s">
        <v>487</v>
      </c>
      <c r="L32" s="2407"/>
      <c r="M32" s="2407"/>
      <c r="N32" s="2407"/>
      <c r="O32" s="2408"/>
      <c r="P32" s="2403" t="s">
        <v>488</v>
      </c>
      <c r="Q32" s="2404"/>
      <c r="R32" s="2404"/>
      <c r="S32" s="2404"/>
      <c r="T32" s="2405"/>
      <c r="U32" s="44" t="s">
        <v>141</v>
      </c>
      <c r="V32" s="66" t="s">
        <v>142</v>
      </c>
      <c r="W32" s="251"/>
      <c r="X32" s="51"/>
      <c r="Y32" s="2364"/>
      <c r="Z32" s="2363"/>
      <c r="AA32" s="2370"/>
      <c r="AB32" s="2371"/>
      <c r="AC32" s="2371"/>
      <c r="AD32" s="2371"/>
      <c r="AE32" s="2372"/>
      <c r="AF32" s="2301" t="s">
        <v>406</v>
      </c>
      <c r="AG32" s="2302"/>
      <c r="AH32" s="2302"/>
      <c r="AI32" s="2302"/>
      <c r="AJ32" s="2302"/>
      <c r="AK32" s="2302"/>
      <c r="AL32" s="2302"/>
      <c r="AM32" s="2302"/>
      <c r="AN32" s="2303"/>
      <c r="AO32" s="2269">
        <f>'せん断'!Q22</f>
        <v>0</v>
      </c>
      <c r="AP32" s="2270"/>
      <c r="AQ32" s="2270"/>
      <c r="AR32" s="2270"/>
      <c r="AS32" s="2270"/>
      <c r="AT32" s="2270"/>
      <c r="AU32" s="2270"/>
      <c r="AV32" s="2270"/>
      <c r="AW32" s="2270"/>
      <c r="AX32" s="2270"/>
      <c r="AY32" s="2270"/>
      <c r="AZ32" s="2271"/>
      <c r="BA32" s="2269">
        <f>'せん断'!W22</f>
        <v>0</v>
      </c>
      <c r="BB32" s="2270"/>
      <c r="BC32" s="2270"/>
      <c r="BD32" s="2270"/>
      <c r="BE32" s="2270"/>
      <c r="BF32" s="2270"/>
      <c r="BG32" s="2270"/>
      <c r="BH32" s="2270"/>
      <c r="BI32" s="2270"/>
      <c r="BJ32" s="2270"/>
      <c r="BK32" s="2270"/>
      <c r="BL32" s="2271"/>
      <c r="BM32" s="67">
        <f>'せん断'!AL22</f>
        <v>0</v>
      </c>
      <c r="BN32" s="2339"/>
      <c r="BO32" s="35"/>
      <c r="BP32" s="51"/>
      <c r="BQ32" s="50"/>
      <c r="BR32" s="2333" t="s">
        <v>322</v>
      </c>
      <c r="BS32" s="2334"/>
      <c r="BT32" s="2277" t="s">
        <v>165</v>
      </c>
      <c r="BU32" s="2278"/>
      <c r="BV32" s="2278"/>
      <c r="BW32" s="2279"/>
      <c r="BX32" s="1519">
        <f>'支落'!R16</f>
        <v>0</v>
      </c>
      <c r="BY32" s="1520"/>
      <c r="BZ32" s="1520"/>
      <c r="CA32" s="1520"/>
      <c r="CB32" s="1525"/>
      <c r="CC32" s="1519">
        <f>'支落'!AC16</f>
        <v>0</v>
      </c>
      <c r="CD32" s="1520"/>
      <c r="CE32" s="1520"/>
      <c r="CF32" s="1520"/>
      <c r="CG32" s="1525"/>
      <c r="CH32" s="67">
        <f>'支落'!AL16</f>
        <v>0</v>
      </c>
      <c r="CI32" s="220">
        <f>'支落'!AN16</f>
        <v>0</v>
      </c>
      <c r="CJ32" s="98"/>
      <c r="CK32" s="98"/>
      <c r="CL32" s="98"/>
      <c r="CO32" s="228"/>
      <c r="CP32" s="98"/>
      <c r="CQ32" s="55"/>
      <c r="CR32" s="55"/>
      <c r="CS32" s="55"/>
    </row>
    <row r="33" spans="1:97" ht="15" customHeight="1">
      <c r="A33" s="49"/>
      <c r="B33" s="1944"/>
      <c r="C33" s="1945"/>
      <c r="D33" s="2409" t="s">
        <v>174</v>
      </c>
      <c r="E33" s="2409"/>
      <c r="F33" s="2410"/>
      <c r="G33" s="2283" t="s">
        <v>148</v>
      </c>
      <c r="H33" s="2284"/>
      <c r="I33" s="2284"/>
      <c r="J33" s="2285"/>
      <c r="K33" s="2399">
        <f>'床版'!N8</f>
        <v>0</v>
      </c>
      <c r="L33" s="2400"/>
      <c r="M33" s="2400"/>
      <c r="N33" s="2400"/>
      <c r="O33" s="2401"/>
      <c r="P33" s="2396">
        <f>'床版'!R8</f>
        <v>0</v>
      </c>
      <c r="Q33" s="2397"/>
      <c r="R33" s="2397"/>
      <c r="S33" s="2397"/>
      <c r="T33" s="2398"/>
      <c r="U33" s="67">
        <f>'床版'!AL8</f>
        <v>0</v>
      </c>
      <c r="V33" s="2426" t="s">
        <v>81</v>
      </c>
      <c r="W33" s="251"/>
      <c r="X33" s="51"/>
      <c r="Y33" s="2364"/>
      <c r="Z33" s="2363"/>
      <c r="AA33" s="2373" t="s">
        <v>280</v>
      </c>
      <c r="AB33" s="2310"/>
      <c r="AC33" s="2310"/>
      <c r="AD33" s="2310"/>
      <c r="AE33" s="2311"/>
      <c r="AF33" s="2301" t="s">
        <v>659</v>
      </c>
      <c r="AG33" s="2302"/>
      <c r="AH33" s="2302"/>
      <c r="AI33" s="2302"/>
      <c r="AJ33" s="2302"/>
      <c r="AK33" s="2302"/>
      <c r="AL33" s="2302"/>
      <c r="AM33" s="2302"/>
      <c r="AN33" s="2303"/>
      <c r="AO33" s="2269">
        <f>'せん断'!Q25</f>
        <v>0</v>
      </c>
      <c r="AP33" s="2270"/>
      <c r="AQ33" s="2270"/>
      <c r="AR33" s="2270"/>
      <c r="AS33" s="2270"/>
      <c r="AT33" s="2270"/>
      <c r="AU33" s="2270"/>
      <c r="AV33" s="2270"/>
      <c r="AW33" s="2270"/>
      <c r="AX33" s="2270"/>
      <c r="AY33" s="2270"/>
      <c r="AZ33" s="2271"/>
      <c r="BA33" s="2269">
        <f>'せん断'!W25</f>
        <v>0</v>
      </c>
      <c r="BB33" s="2270"/>
      <c r="BC33" s="2270"/>
      <c r="BD33" s="2270"/>
      <c r="BE33" s="2270"/>
      <c r="BF33" s="2270"/>
      <c r="BG33" s="2270"/>
      <c r="BH33" s="2270"/>
      <c r="BI33" s="2270"/>
      <c r="BJ33" s="2270"/>
      <c r="BK33" s="2270"/>
      <c r="BL33" s="2271"/>
      <c r="BM33" s="67">
        <f>'せん断'!AL25</f>
        <v>0</v>
      </c>
      <c r="BN33" s="2339"/>
      <c r="BO33" s="35"/>
      <c r="BP33" s="51"/>
      <c r="BQ33" s="50"/>
      <c r="BR33" s="2335"/>
      <c r="BS33" s="2336"/>
      <c r="BT33" s="2277" t="s">
        <v>166</v>
      </c>
      <c r="BU33" s="2278"/>
      <c r="BV33" s="2278"/>
      <c r="BW33" s="2279"/>
      <c r="BX33" s="1519">
        <f>'支落'!R17</f>
        <v>0</v>
      </c>
      <c r="BY33" s="1520"/>
      <c r="BZ33" s="1520"/>
      <c r="CA33" s="1520"/>
      <c r="CB33" s="1525"/>
      <c r="CC33" s="1519">
        <f>'支落'!AC17</f>
        <v>0</v>
      </c>
      <c r="CD33" s="1520"/>
      <c r="CE33" s="1520"/>
      <c r="CF33" s="1520"/>
      <c r="CG33" s="1525"/>
      <c r="CH33" s="67">
        <f>'支落'!AL17</f>
        <v>0</v>
      </c>
      <c r="CI33" s="318">
        <f>'支落'!AN17</f>
        <v>0</v>
      </c>
      <c r="CJ33" s="98"/>
      <c r="CK33" s="98"/>
      <c r="CL33" s="98"/>
      <c r="CO33" s="228"/>
      <c r="CP33" s="98"/>
      <c r="CQ33" s="55"/>
      <c r="CR33" s="55"/>
      <c r="CS33" s="55"/>
    </row>
    <row r="34" spans="1:97" ht="15" customHeight="1">
      <c r="A34" s="49"/>
      <c r="B34" s="1944"/>
      <c r="C34" s="1945"/>
      <c r="D34" s="2304"/>
      <c r="E34" s="2304"/>
      <c r="F34" s="2305"/>
      <c r="G34" s="2280" t="s">
        <v>180</v>
      </c>
      <c r="H34" s="2281"/>
      <c r="I34" s="2281"/>
      <c r="J34" s="2282"/>
      <c r="K34" s="2399">
        <f>'床版'!N10</f>
        <v>0</v>
      </c>
      <c r="L34" s="2400"/>
      <c r="M34" s="2400"/>
      <c r="N34" s="2400"/>
      <c r="O34" s="2401"/>
      <c r="P34" s="2396">
        <f>'床版'!R10</f>
        <v>0</v>
      </c>
      <c r="Q34" s="2397"/>
      <c r="R34" s="2397"/>
      <c r="S34" s="2397"/>
      <c r="T34" s="2398"/>
      <c r="U34" s="67">
        <f>'床版'!AL10</f>
        <v>0</v>
      </c>
      <c r="V34" s="2427"/>
      <c r="W34" s="14"/>
      <c r="X34" s="51"/>
      <c r="Y34" s="2364"/>
      <c r="Z34" s="2363"/>
      <c r="AA34" s="2374"/>
      <c r="AB34" s="2375"/>
      <c r="AC34" s="2375"/>
      <c r="AD34" s="2375"/>
      <c r="AE34" s="2376"/>
      <c r="AF34" s="2301" t="s">
        <v>660</v>
      </c>
      <c r="AG34" s="2302"/>
      <c r="AH34" s="2302"/>
      <c r="AI34" s="2302"/>
      <c r="AJ34" s="2302"/>
      <c r="AK34" s="2302"/>
      <c r="AL34" s="2302"/>
      <c r="AM34" s="2302"/>
      <c r="AN34" s="2303"/>
      <c r="AO34" s="1985">
        <f>'せん断'!Q26</f>
        <v>0</v>
      </c>
      <c r="AP34" s="1986"/>
      <c r="AQ34" s="1986"/>
      <c r="AR34" s="1986"/>
      <c r="AS34" s="1986"/>
      <c r="AT34" s="1986"/>
      <c r="AU34" s="1986"/>
      <c r="AV34" s="1986"/>
      <c r="AW34" s="1986"/>
      <c r="AX34" s="1986"/>
      <c r="AY34" s="1986"/>
      <c r="AZ34" s="1995"/>
      <c r="BA34" s="1985">
        <f>'せん断'!W26</f>
        <v>0</v>
      </c>
      <c r="BB34" s="1986"/>
      <c r="BC34" s="1986"/>
      <c r="BD34" s="1986"/>
      <c r="BE34" s="1986"/>
      <c r="BF34" s="1986"/>
      <c r="BG34" s="1986"/>
      <c r="BH34" s="1986"/>
      <c r="BI34" s="1986"/>
      <c r="BJ34" s="1986"/>
      <c r="BK34" s="1986"/>
      <c r="BL34" s="1995"/>
      <c r="BM34" s="67">
        <f>'せん断'!AL26</f>
        <v>0</v>
      </c>
      <c r="BN34" s="2339"/>
      <c r="BO34" s="35"/>
      <c r="BP34" s="51"/>
      <c r="BQ34" s="50"/>
      <c r="BR34" s="2337"/>
      <c r="BS34" s="2338"/>
      <c r="BT34" s="2277" t="s">
        <v>667</v>
      </c>
      <c r="BU34" s="2278"/>
      <c r="BV34" s="2278"/>
      <c r="BW34" s="2279"/>
      <c r="BX34" s="1519">
        <f>'支落'!R18</f>
        <v>0</v>
      </c>
      <c r="BY34" s="1520"/>
      <c r="BZ34" s="1520"/>
      <c r="CA34" s="1520"/>
      <c r="CB34" s="1525"/>
      <c r="CC34" s="1519">
        <f>'支落'!AC18</f>
        <v>0</v>
      </c>
      <c r="CD34" s="1520"/>
      <c r="CE34" s="1520"/>
      <c r="CF34" s="1520"/>
      <c r="CG34" s="1525"/>
      <c r="CH34" s="67">
        <f>'支落'!AL18</f>
        <v>0</v>
      </c>
      <c r="CI34" s="197">
        <f>'支落'!AN18</f>
        <v>0</v>
      </c>
      <c r="CJ34" s="98"/>
      <c r="CK34" s="98"/>
      <c r="CL34" s="98"/>
      <c r="CO34" s="166"/>
      <c r="CP34" s="47"/>
      <c r="CQ34" s="55"/>
      <c r="CR34" s="55"/>
      <c r="CS34" s="55"/>
    </row>
    <row r="35" spans="1:97" ht="15" customHeight="1">
      <c r="A35" s="49"/>
      <c r="B35" s="1946"/>
      <c r="C35" s="1947"/>
      <c r="D35" s="2411"/>
      <c r="E35" s="2411"/>
      <c r="F35" s="2412"/>
      <c r="G35" s="2283" t="s">
        <v>169</v>
      </c>
      <c r="H35" s="2284"/>
      <c r="I35" s="2284"/>
      <c r="J35" s="2285"/>
      <c r="K35" s="2399">
        <f>'床版'!N12</f>
        <v>0</v>
      </c>
      <c r="L35" s="2400"/>
      <c r="M35" s="2400"/>
      <c r="N35" s="2400"/>
      <c r="O35" s="2401"/>
      <c r="P35" s="2396">
        <f>'床版'!R12</f>
        <v>0</v>
      </c>
      <c r="Q35" s="2397"/>
      <c r="R35" s="2397"/>
      <c r="S35" s="2397"/>
      <c r="T35" s="2398"/>
      <c r="U35" s="67">
        <f>'床版'!AL12</f>
        <v>0</v>
      </c>
      <c r="V35" s="2428"/>
      <c r="W35" s="14"/>
      <c r="X35" s="51"/>
      <c r="Y35" s="2365"/>
      <c r="Z35" s="2366"/>
      <c r="AA35" s="2312"/>
      <c r="AB35" s="2313"/>
      <c r="AC35" s="2313"/>
      <c r="AD35" s="2313"/>
      <c r="AE35" s="2314"/>
      <c r="AF35" s="2301" t="s">
        <v>471</v>
      </c>
      <c r="AG35" s="2302"/>
      <c r="AH35" s="2302"/>
      <c r="AI35" s="2302"/>
      <c r="AJ35" s="2302"/>
      <c r="AK35" s="2302"/>
      <c r="AL35" s="2302"/>
      <c r="AM35" s="2302"/>
      <c r="AN35" s="2303"/>
      <c r="AO35" s="1985" t="s">
        <v>661</v>
      </c>
      <c r="AP35" s="1986"/>
      <c r="AQ35" s="1994">
        <f>'せん断'!R31</f>
        <v>0</v>
      </c>
      <c r="AR35" s="1986"/>
      <c r="AS35" s="1986"/>
      <c r="AT35" s="542" t="s">
        <v>662</v>
      </c>
      <c r="AU35" s="1986">
        <f>'せん断'!U31</f>
        <v>0</v>
      </c>
      <c r="AV35" s="1986"/>
      <c r="AW35" s="1986"/>
      <c r="AX35" s="1986"/>
      <c r="AY35" s="1986"/>
      <c r="AZ35" s="1995"/>
      <c r="BA35" s="1985" t="s">
        <v>661</v>
      </c>
      <c r="BB35" s="1986"/>
      <c r="BC35" s="1994">
        <f>'せん断'!X31</f>
        <v>0</v>
      </c>
      <c r="BD35" s="1986"/>
      <c r="BE35" s="1986"/>
      <c r="BF35" s="541" t="s">
        <v>662</v>
      </c>
      <c r="BG35" s="1994">
        <f>'せん断'!AA31</f>
        <v>0</v>
      </c>
      <c r="BH35" s="1986"/>
      <c r="BI35" s="1986"/>
      <c r="BJ35" s="1986"/>
      <c r="BK35" s="1986"/>
      <c r="BL35" s="1995"/>
      <c r="BM35" s="67">
        <f>'せん断'!AL31</f>
        <v>0</v>
      </c>
      <c r="BN35" s="2273"/>
      <c r="BO35" s="35"/>
      <c r="BP35" s="51"/>
      <c r="BQ35" s="50"/>
      <c r="BR35" s="2280" t="s">
        <v>60</v>
      </c>
      <c r="BS35" s="2281"/>
      <c r="BT35" s="2281"/>
      <c r="BU35" s="2281"/>
      <c r="BV35" s="2281"/>
      <c r="BW35" s="2282"/>
      <c r="BX35" s="2269">
        <f>'支落'!R21</f>
        <v>0</v>
      </c>
      <c r="BY35" s="2270"/>
      <c r="BZ35" s="2270"/>
      <c r="CA35" s="2270"/>
      <c r="CB35" s="2271"/>
      <c r="CC35" s="2269">
        <f>'支落'!AC21</f>
        <v>0</v>
      </c>
      <c r="CD35" s="2270"/>
      <c r="CE35" s="2270"/>
      <c r="CF35" s="2270"/>
      <c r="CG35" s="2271"/>
      <c r="CH35" s="67">
        <f>'支落'!AL21</f>
        <v>0</v>
      </c>
      <c r="CI35" s="2356" t="s">
        <v>59</v>
      </c>
      <c r="CJ35" s="537"/>
      <c r="CK35" s="537"/>
      <c r="CL35" s="537"/>
      <c r="CO35" s="166"/>
      <c r="CP35" s="47"/>
      <c r="CQ35" s="55"/>
      <c r="CR35" s="55"/>
      <c r="CS35" s="55"/>
    </row>
    <row r="36" spans="1:97" ht="15" customHeight="1">
      <c r="A36" s="49"/>
      <c r="B36" s="1907" t="s">
        <v>63</v>
      </c>
      <c r="C36" s="1908"/>
      <c r="D36" s="51"/>
      <c r="E36" s="51"/>
      <c r="F36" s="316"/>
      <c r="G36" s="316"/>
      <c r="H36" s="316"/>
      <c r="I36" s="77"/>
      <c r="J36" s="260"/>
      <c r="K36" s="1537" t="s">
        <v>493</v>
      </c>
      <c r="L36" s="1508"/>
      <c r="M36" s="1508"/>
      <c r="N36" s="1508"/>
      <c r="O36" s="1508"/>
      <c r="P36" s="1508"/>
      <c r="Q36" s="1508"/>
      <c r="R36" s="1508"/>
      <c r="S36" s="1508"/>
      <c r="T36" s="1509"/>
      <c r="U36" s="1537" t="s">
        <v>136</v>
      </c>
      <c r="V36" s="1509"/>
      <c r="W36" s="14"/>
      <c r="X36" s="51"/>
      <c r="Y36" s="538"/>
      <c r="Z36" s="538"/>
      <c r="AA36" s="47"/>
      <c r="AB36" s="47"/>
      <c r="AC36" s="47"/>
      <c r="AD36" s="47"/>
      <c r="AE36" s="47"/>
      <c r="AF36" s="47"/>
      <c r="AG36" s="539"/>
      <c r="AH36" s="539"/>
      <c r="AI36" s="539"/>
      <c r="AJ36" s="539"/>
      <c r="AK36" s="539"/>
      <c r="AL36" s="539"/>
      <c r="AM36" s="539"/>
      <c r="AN36" s="539"/>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14"/>
      <c r="BP36" s="51"/>
      <c r="BQ36" s="51"/>
      <c r="BR36" s="2280" t="s">
        <v>61</v>
      </c>
      <c r="BS36" s="2281"/>
      <c r="BT36" s="2281"/>
      <c r="BU36" s="2281"/>
      <c r="BV36" s="2281"/>
      <c r="BW36" s="2282"/>
      <c r="BX36" s="2269">
        <f>'支落'!R23</f>
        <v>0</v>
      </c>
      <c r="BY36" s="2270"/>
      <c r="BZ36" s="2270"/>
      <c r="CA36" s="2270"/>
      <c r="CB36" s="2271"/>
      <c r="CC36" s="2269">
        <f>'支落'!AC23</f>
        <v>0</v>
      </c>
      <c r="CD36" s="2270"/>
      <c r="CE36" s="2270"/>
      <c r="CF36" s="2270"/>
      <c r="CG36" s="2271"/>
      <c r="CH36" s="67">
        <f>'支落'!AL23</f>
        <v>0</v>
      </c>
      <c r="CI36" s="2359"/>
      <c r="CJ36" s="537"/>
      <c r="CK36" s="537"/>
      <c r="CL36" s="537"/>
      <c r="CO36" s="166"/>
      <c r="CP36" s="47"/>
      <c r="CQ36" s="55"/>
      <c r="CR36" s="55"/>
      <c r="CS36" s="55"/>
    </row>
    <row r="37" spans="1:97" ht="15" customHeight="1">
      <c r="A37" s="49"/>
      <c r="B37" s="1909"/>
      <c r="C37" s="1910"/>
      <c r="D37" s="51"/>
      <c r="E37" s="51"/>
      <c r="F37" s="290"/>
      <c r="G37" s="290"/>
      <c r="H37" s="290"/>
      <c r="I37" s="70"/>
      <c r="J37" s="291"/>
      <c r="K37" s="1519" t="s">
        <v>177</v>
      </c>
      <c r="L37" s="1520"/>
      <c r="M37" s="1520"/>
      <c r="N37" s="1520"/>
      <c r="O37" s="1520"/>
      <c r="P37" s="1519" t="s">
        <v>178</v>
      </c>
      <c r="Q37" s="1520"/>
      <c r="R37" s="1520"/>
      <c r="S37" s="1520"/>
      <c r="T37" s="1525"/>
      <c r="U37" s="58" t="s">
        <v>141</v>
      </c>
      <c r="V37" s="44" t="s">
        <v>142</v>
      </c>
      <c r="W37" s="14"/>
      <c r="X37" s="51"/>
      <c r="Y37" s="538"/>
      <c r="Z37" s="538"/>
      <c r="AA37" s="290"/>
      <c r="AB37" s="290"/>
      <c r="AC37" s="290"/>
      <c r="AD37" s="290"/>
      <c r="AE37" s="290"/>
      <c r="AF37" s="290"/>
      <c r="AG37" s="290"/>
      <c r="AH37" s="290"/>
      <c r="AI37" s="290"/>
      <c r="AJ37" s="290"/>
      <c r="AK37" s="290"/>
      <c r="AL37" s="290"/>
      <c r="AM37" s="290"/>
      <c r="AN37" s="290"/>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362"/>
      <c r="BO37" s="14"/>
      <c r="BP37" s="51"/>
      <c r="BQ37" s="51"/>
      <c r="BR37" s="2295" t="s">
        <v>62</v>
      </c>
      <c r="BS37" s="2296"/>
      <c r="BT37" s="2297"/>
      <c r="BU37" s="2277" t="s">
        <v>344</v>
      </c>
      <c r="BV37" s="2278"/>
      <c r="BW37" s="2279"/>
      <c r="BX37" s="1985">
        <f>'支落'!R28</f>
        <v>0</v>
      </c>
      <c r="BY37" s="1986"/>
      <c r="BZ37" s="1986"/>
      <c r="CA37" s="1986"/>
      <c r="CB37" s="1995"/>
      <c r="CC37" s="1985">
        <f>'支落'!AC28</f>
        <v>0</v>
      </c>
      <c r="CD37" s="1986"/>
      <c r="CE37" s="1986"/>
      <c r="CF37" s="1986"/>
      <c r="CG37" s="1995"/>
      <c r="CH37" s="67">
        <f>'支落'!AL28</f>
        <v>0</v>
      </c>
      <c r="CI37" s="2359"/>
      <c r="CJ37" s="363"/>
      <c r="CK37" s="363"/>
      <c r="CL37" s="363"/>
      <c r="CO37" s="166"/>
      <c r="CP37" s="47"/>
      <c r="CQ37" s="55"/>
      <c r="CR37" s="55"/>
      <c r="CS37" s="55"/>
    </row>
    <row r="38" spans="1:97" ht="15" customHeight="1">
      <c r="A38" s="49"/>
      <c r="B38" s="1909"/>
      <c r="C38" s="1910"/>
      <c r="D38" s="2409" t="s">
        <v>805</v>
      </c>
      <c r="E38" s="2409"/>
      <c r="F38" s="2410"/>
      <c r="G38" s="2280" t="s">
        <v>180</v>
      </c>
      <c r="H38" s="2281"/>
      <c r="I38" s="2281"/>
      <c r="J38" s="2282"/>
      <c r="K38" s="2269">
        <f>'床版'!V20</f>
        <v>0</v>
      </c>
      <c r="L38" s="2270"/>
      <c r="M38" s="2270"/>
      <c r="N38" s="2270"/>
      <c r="O38" s="2271"/>
      <c r="P38" s="2269">
        <f>'床版'!Z20</f>
        <v>0</v>
      </c>
      <c r="Q38" s="2270"/>
      <c r="R38" s="2270"/>
      <c r="S38" s="2270"/>
      <c r="T38" s="2271"/>
      <c r="U38" s="67">
        <f>'床版'!AL20</f>
        <v>0</v>
      </c>
      <c r="V38" s="2426" t="s">
        <v>81</v>
      </c>
      <c r="W38" s="251"/>
      <c r="X38" s="51"/>
      <c r="Y38" s="538"/>
      <c r="Z38" s="538"/>
      <c r="AA38" s="290"/>
      <c r="AB38" s="290"/>
      <c r="AC38" s="290"/>
      <c r="AD38" s="290"/>
      <c r="AE38" s="290"/>
      <c r="AF38" s="290"/>
      <c r="AG38" s="290"/>
      <c r="AH38" s="290"/>
      <c r="AI38" s="290"/>
      <c r="AJ38" s="290"/>
      <c r="AK38" s="290"/>
      <c r="AL38" s="290"/>
      <c r="AM38" s="290"/>
      <c r="AN38" s="290"/>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14"/>
      <c r="BP38" s="51"/>
      <c r="BQ38" s="51"/>
      <c r="BR38" s="2298"/>
      <c r="BS38" s="2299"/>
      <c r="BT38" s="2300"/>
      <c r="BU38" s="2292" t="s">
        <v>345</v>
      </c>
      <c r="BV38" s="2293"/>
      <c r="BW38" s="2294"/>
      <c r="BX38" s="1985">
        <f>'支落'!R29</f>
        <v>0</v>
      </c>
      <c r="BY38" s="1986"/>
      <c r="BZ38" s="1986"/>
      <c r="CA38" s="1986"/>
      <c r="CB38" s="1995"/>
      <c r="CC38" s="1985">
        <f>'支落'!AC29</f>
        <v>0</v>
      </c>
      <c r="CD38" s="1986"/>
      <c r="CE38" s="1986"/>
      <c r="CF38" s="1986"/>
      <c r="CG38" s="1995"/>
      <c r="CH38" s="67">
        <f>'支落'!AL29</f>
        <v>0</v>
      </c>
      <c r="CI38" s="2360"/>
      <c r="CJ38" s="363"/>
      <c r="CK38" s="363"/>
      <c r="CL38" s="363"/>
      <c r="CO38" s="166"/>
      <c r="CP38" s="47"/>
      <c r="CQ38" s="55"/>
      <c r="CR38" s="55"/>
      <c r="CS38" s="55"/>
    </row>
    <row r="39" spans="1:97" ht="15" customHeight="1">
      <c r="A39" s="49"/>
      <c r="B39" s="1909"/>
      <c r="C39" s="1910"/>
      <c r="D39" s="2411"/>
      <c r="E39" s="2411"/>
      <c r="F39" s="2412"/>
      <c r="G39" s="2283" t="s">
        <v>169</v>
      </c>
      <c r="H39" s="2284"/>
      <c r="I39" s="2284"/>
      <c r="J39" s="2285"/>
      <c r="K39" s="2269">
        <f>'床版'!V22</f>
        <v>0</v>
      </c>
      <c r="L39" s="2270"/>
      <c r="M39" s="2270"/>
      <c r="N39" s="2270"/>
      <c r="O39" s="2271"/>
      <c r="P39" s="2269">
        <f>'床版'!Z22</f>
        <v>0</v>
      </c>
      <c r="Q39" s="2270"/>
      <c r="R39" s="2270"/>
      <c r="S39" s="2270"/>
      <c r="T39" s="2271"/>
      <c r="U39" s="67">
        <f>'床版'!AL22</f>
        <v>0</v>
      </c>
      <c r="V39" s="2451"/>
      <c r="W39" s="251"/>
      <c r="X39" s="51"/>
      <c r="Y39" s="538"/>
      <c r="Z39" s="538"/>
      <c r="AA39" s="98"/>
      <c r="AB39" s="98"/>
      <c r="AC39" s="98"/>
      <c r="AD39" s="98"/>
      <c r="AE39" s="98"/>
      <c r="AF39" s="98"/>
      <c r="AG39" s="98"/>
      <c r="AH39" s="98"/>
      <c r="AI39" s="98"/>
      <c r="AJ39" s="98"/>
      <c r="AK39" s="98"/>
      <c r="AL39" s="98"/>
      <c r="AM39" s="98"/>
      <c r="AN39" s="98"/>
      <c r="AO39" s="227"/>
      <c r="AP39" s="227"/>
      <c r="AQ39" s="227"/>
      <c r="AR39" s="227"/>
      <c r="AS39" s="227"/>
      <c r="AT39" s="227"/>
      <c r="AU39" s="227"/>
      <c r="AV39" s="227"/>
      <c r="AW39" s="227"/>
      <c r="AX39" s="227"/>
      <c r="AY39" s="227"/>
      <c r="AZ39" s="227"/>
      <c r="BA39" s="98"/>
      <c r="BB39" s="98"/>
      <c r="BC39" s="98"/>
      <c r="BD39" s="98"/>
      <c r="BE39" s="98"/>
      <c r="BF39" s="98"/>
      <c r="BG39" s="98"/>
      <c r="BH39" s="98"/>
      <c r="BI39" s="98"/>
      <c r="BJ39" s="98"/>
      <c r="BK39" s="98"/>
      <c r="BL39" s="98"/>
      <c r="BM39" s="98"/>
      <c r="BN39" s="98"/>
      <c r="BO39" s="14"/>
      <c r="BP39" s="51"/>
      <c r="BQ39" s="51"/>
      <c r="CO39" s="166"/>
      <c r="CP39" s="47"/>
      <c r="CQ39" s="55"/>
      <c r="CR39" s="55"/>
      <c r="CS39" s="55"/>
    </row>
    <row r="40" spans="1:97" ht="15" customHeight="1">
      <c r="A40" s="49"/>
      <c r="B40" s="1909"/>
      <c r="C40" s="1910"/>
      <c r="D40" s="2304" t="s">
        <v>821</v>
      </c>
      <c r="E40" s="2304"/>
      <c r="F40" s="2305"/>
      <c r="G40" s="2280" t="s">
        <v>180</v>
      </c>
      <c r="H40" s="2281"/>
      <c r="I40" s="2281"/>
      <c r="J40" s="2282"/>
      <c r="K40" s="2269">
        <f>'床版'!AD20</f>
        <v>0</v>
      </c>
      <c r="L40" s="2270"/>
      <c r="M40" s="2270"/>
      <c r="N40" s="2270"/>
      <c r="O40" s="2271"/>
      <c r="P40" s="2269">
        <f>'床版'!AH20</f>
        <v>0</v>
      </c>
      <c r="Q40" s="2270"/>
      <c r="R40" s="2270"/>
      <c r="S40" s="2270"/>
      <c r="T40" s="2271"/>
      <c r="U40" s="67">
        <f>'床版'!AL20</f>
        <v>0</v>
      </c>
      <c r="V40" s="2451"/>
      <c r="W40" s="14"/>
      <c r="X40" s="51"/>
      <c r="Y40" s="538"/>
      <c r="Z40" s="538"/>
      <c r="AA40" s="290"/>
      <c r="AB40" s="290"/>
      <c r="AC40" s="290"/>
      <c r="AD40" s="290"/>
      <c r="AE40" s="290"/>
      <c r="AF40" s="290"/>
      <c r="AG40" s="290"/>
      <c r="AH40" s="290"/>
      <c r="AI40" s="290"/>
      <c r="AJ40" s="290"/>
      <c r="AK40" s="290"/>
      <c r="AL40" s="290"/>
      <c r="AM40" s="290"/>
      <c r="AN40" s="290"/>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14"/>
      <c r="BP40" s="51"/>
      <c r="BQ40" s="51"/>
      <c r="BR40" s="12"/>
      <c r="BS40" s="12"/>
      <c r="BT40" s="12"/>
      <c r="BU40" s="12"/>
      <c r="BV40" s="12"/>
      <c r="BW40" s="12"/>
      <c r="BX40" s="12"/>
      <c r="BY40" s="12"/>
      <c r="BZ40" s="12"/>
      <c r="CA40" s="12"/>
      <c r="CB40" s="12"/>
      <c r="CC40" s="12"/>
      <c r="CD40" s="12"/>
      <c r="CE40" s="12"/>
      <c r="CF40" s="12"/>
      <c r="CG40" s="12"/>
      <c r="CH40" s="12"/>
      <c r="CI40" s="12"/>
      <c r="CJ40" s="12"/>
      <c r="CK40" s="12"/>
      <c r="CL40" s="12"/>
      <c r="CM40" s="47"/>
      <c r="CN40" s="47"/>
      <c r="CO40" s="166"/>
      <c r="CP40" s="47"/>
      <c r="CQ40" s="55"/>
      <c r="CR40" s="55"/>
      <c r="CS40" s="55"/>
    </row>
    <row r="41" spans="1:97" ht="15" customHeight="1">
      <c r="A41" s="49"/>
      <c r="B41" s="1909"/>
      <c r="C41" s="1910"/>
      <c r="D41" s="2304"/>
      <c r="E41" s="2304"/>
      <c r="F41" s="2305"/>
      <c r="G41" s="2416" t="s">
        <v>169</v>
      </c>
      <c r="H41" s="2284"/>
      <c r="I41" s="2284"/>
      <c r="J41" s="2285"/>
      <c r="K41" s="2269">
        <f>'床版'!AD22</f>
        <v>0</v>
      </c>
      <c r="L41" s="2270"/>
      <c r="M41" s="2270"/>
      <c r="N41" s="2270"/>
      <c r="O41" s="2271"/>
      <c r="P41" s="2269">
        <f>'床版'!AH22</f>
        <v>0</v>
      </c>
      <c r="Q41" s="2270"/>
      <c r="R41" s="2270"/>
      <c r="S41" s="2270"/>
      <c r="T41" s="2271"/>
      <c r="U41" s="67">
        <f>'床版'!AL22</f>
        <v>0</v>
      </c>
      <c r="V41" s="2451"/>
      <c r="W41" s="14"/>
      <c r="X41" s="51"/>
      <c r="Y41" s="14"/>
      <c r="Z41" s="12"/>
      <c r="AA41" s="12"/>
      <c r="AB41" s="12"/>
      <c r="AC41" s="12"/>
      <c r="AD41" s="12"/>
      <c r="AE41" s="12"/>
      <c r="AF41" s="12"/>
      <c r="AG41" s="12"/>
      <c r="AH41" s="12"/>
      <c r="AI41" s="12"/>
      <c r="AJ41" s="12"/>
      <c r="AK41" s="12"/>
      <c r="AL41" s="12"/>
      <c r="AM41" s="12"/>
      <c r="AN41" s="12"/>
      <c r="AO41" s="12"/>
      <c r="AP41" s="12"/>
      <c r="AQ41" s="12"/>
      <c r="AR41" s="12"/>
      <c r="AS41" s="12"/>
      <c r="AT41" s="12"/>
      <c r="BJ41" s="28"/>
      <c r="BK41" s="12"/>
      <c r="BL41" s="28"/>
      <c r="BM41" s="14"/>
      <c r="BN41" s="14"/>
      <c r="BO41" s="14"/>
      <c r="BP41" s="51"/>
      <c r="BR41" s="319"/>
      <c r="BS41" s="319"/>
      <c r="BT41" s="319"/>
      <c r="BU41" s="319"/>
      <c r="BV41" s="319"/>
      <c r="BW41" s="319"/>
      <c r="BX41" s="319"/>
      <c r="BY41" s="319"/>
      <c r="BZ41" s="319"/>
      <c r="CA41" s="319"/>
      <c r="CB41" s="319"/>
      <c r="CC41" s="319"/>
      <c r="CD41" s="319"/>
      <c r="CE41" s="319"/>
      <c r="CF41" s="12"/>
      <c r="CG41" s="12"/>
      <c r="CH41" s="12"/>
      <c r="CI41" s="12"/>
      <c r="CJ41" s="12"/>
      <c r="CK41" s="12"/>
      <c r="CL41" s="12"/>
      <c r="CM41" s="14"/>
      <c r="CN41" s="14"/>
      <c r="CO41" s="19"/>
      <c r="CP41" s="20"/>
      <c r="CQ41" s="55"/>
      <c r="CR41" s="55"/>
      <c r="CS41" s="55"/>
    </row>
    <row r="42" spans="1:97" ht="15" customHeight="1">
      <c r="A42" s="49"/>
      <c r="B42" s="1909"/>
      <c r="C42" s="1910"/>
      <c r="D42" s="2267" t="s">
        <v>822</v>
      </c>
      <c r="E42" s="2267"/>
      <c r="F42" s="2268"/>
      <c r="G42" s="2280" t="s">
        <v>180</v>
      </c>
      <c r="H42" s="2281"/>
      <c r="I42" s="2281"/>
      <c r="J42" s="2282"/>
      <c r="K42" s="2269">
        <f>'床版'!N27</f>
        <v>0</v>
      </c>
      <c r="L42" s="2270"/>
      <c r="M42" s="2270"/>
      <c r="N42" s="2270"/>
      <c r="O42" s="2271"/>
      <c r="P42" s="2269">
        <f>'床版'!R27</f>
        <v>0</v>
      </c>
      <c r="Q42" s="2270"/>
      <c r="R42" s="2270"/>
      <c r="S42" s="2270"/>
      <c r="T42" s="2271"/>
      <c r="U42" s="67">
        <f>'床版'!AL27</f>
        <v>0</v>
      </c>
      <c r="V42" s="2451"/>
      <c r="W42" s="14"/>
      <c r="X42" s="12"/>
      <c r="Y42" s="14"/>
      <c r="Z42" s="12"/>
      <c r="AA42" s="12"/>
      <c r="AB42" s="69"/>
      <c r="AC42" s="14"/>
      <c r="AD42" s="14"/>
      <c r="AE42" s="14"/>
      <c r="AF42" s="14"/>
      <c r="AG42" s="14"/>
      <c r="AH42" s="14"/>
      <c r="AI42" s="14"/>
      <c r="AJ42" s="14"/>
      <c r="AK42" s="14"/>
      <c r="AL42" s="14"/>
      <c r="AM42" s="12"/>
      <c r="AN42" s="12"/>
      <c r="AO42" s="12"/>
      <c r="AP42" s="12"/>
      <c r="AQ42" s="12"/>
      <c r="AR42" s="12"/>
      <c r="AS42" s="12"/>
      <c r="AT42" s="12"/>
      <c r="AU42" s="12"/>
      <c r="AV42" s="12"/>
      <c r="AW42" s="12"/>
      <c r="AX42" s="12"/>
      <c r="AY42" s="12"/>
      <c r="AZ42" s="12"/>
      <c r="BA42" s="12"/>
      <c r="BB42" s="12"/>
      <c r="BC42" s="12"/>
      <c r="BD42" s="12"/>
      <c r="BE42" s="12"/>
      <c r="BF42" s="12"/>
      <c r="BG42" s="14"/>
      <c r="BH42" s="14"/>
      <c r="BI42" s="14"/>
      <c r="BJ42" s="12"/>
      <c r="BK42" s="14"/>
      <c r="BO42" s="319" t="s">
        <v>373</v>
      </c>
      <c r="CO42" s="2"/>
      <c r="CP42" s="49"/>
      <c r="CQ42" s="55"/>
      <c r="CR42" s="55"/>
      <c r="CS42" s="55"/>
    </row>
    <row r="43" spans="1:97" ht="15" customHeight="1">
      <c r="A43" s="49"/>
      <c r="B43" s="1909"/>
      <c r="C43" s="1910"/>
      <c r="D43" s="2267" t="s">
        <v>823</v>
      </c>
      <c r="E43" s="2267"/>
      <c r="F43" s="2268"/>
      <c r="G43" s="2280" t="s">
        <v>180</v>
      </c>
      <c r="H43" s="2281"/>
      <c r="I43" s="2281"/>
      <c r="J43" s="2282"/>
      <c r="K43" s="2269">
        <f>'床版'!V27</f>
        <v>0</v>
      </c>
      <c r="L43" s="2270"/>
      <c r="M43" s="2270"/>
      <c r="N43" s="2270"/>
      <c r="O43" s="2271"/>
      <c r="P43" s="2269">
        <f>'床版'!Z27</f>
        <v>0</v>
      </c>
      <c r="Q43" s="2270"/>
      <c r="R43" s="2270"/>
      <c r="S43" s="2270"/>
      <c r="T43" s="2271"/>
      <c r="U43" s="67">
        <f>'床版'!AL27</f>
        <v>0</v>
      </c>
      <c r="V43" s="2451"/>
      <c r="W43" s="14"/>
      <c r="X43" s="12"/>
      <c r="Y43" s="14"/>
      <c r="Z43" s="12"/>
      <c r="AA43" s="12"/>
      <c r="AB43" s="12"/>
      <c r="AC43" s="12"/>
      <c r="AD43" s="12"/>
      <c r="AE43" s="12"/>
      <c r="AF43" s="12"/>
      <c r="AG43" s="14"/>
      <c r="AH43" s="14"/>
      <c r="AI43" s="14"/>
      <c r="AL43" s="12"/>
      <c r="AM43" s="12"/>
      <c r="AN43" s="12"/>
      <c r="AO43" s="12"/>
      <c r="AP43" s="12"/>
      <c r="AQ43" s="12"/>
      <c r="AR43" s="12"/>
      <c r="AS43" s="12"/>
      <c r="AT43" s="12"/>
      <c r="AU43" s="12"/>
      <c r="AV43" s="12"/>
      <c r="AW43" s="12"/>
      <c r="AX43" s="12"/>
      <c r="AY43" s="12"/>
      <c r="AZ43" s="12"/>
      <c r="BA43" s="12"/>
      <c r="BB43" s="138"/>
      <c r="BC43" s="138"/>
      <c r="BD43" s="138"/>
      <c r="BE43" s="138"/>
      <c r="BF43" s="138"/>
      <c r="BG43" s="14"/>
      <c r="BH43" s="14"/>
      <c r="BI43" s="12"/>
      <c r="BJ43" s="12"/>
      <c r="BK43" s="14"/>
      <c r="BL43" s="62"/>
      <c r="BM43" s="57"/>
      <c r="BN43" s="57"/>
      <c r="BO43" s="57"/>
      <c r="BP43" s="57"/>
      <c r="BQ43" s="57"/>
      <c r="BR43" s="57"/>
      <c r="BS43" s="57"/>
      <c r="BT43" s="210"/>
      <c r="BU43" s="1537" t="s">
        <v>684</v>
      </c>
      <c r="BV43" s="1508"/>
      <c r="BW43" s="1508"/>
      <c r="BX43" s="1508"/>
      <c r="BY43" s="1508"/>
      <c r="BZ43" s="1508"/>
      <c r="CA43" s="1508"/>
      <c r="CB43" s="1508"/>
      <c r="CC43" s="1509"/>
      <c r="CD43" s="1537" t="s">
        <v>685</v>
      </c>
      <c r="CE43" s="1508"/>
      <c r="CF43" s="1508"/>
      <c r="CG43" s="1508"/>
      <c r="CH43" s="1508"/>
      <c r="CI43" s="1508"/>
      <c r="CJ43" s="1508"/>
      <c r="CK43" s="1508"/>
      <c r="CL43" s="1509"/>
      <c r="CM43" s="44" t="s">
        <v>141</v>
      </c>
      <c r="CN43" s="270" t="s">
        <v>142</v>
      </c>
      <c r="CO43" s="288"/>
      <c r="CP43" s="290"/>
      <c r="CQ43" s="55"/>
      <c r="CR43" s="55"/>
      <c r="CS43" s="55"/>
    </row>
    <row r="44" spans="1:97" ht="15" customHeight="1">
      <c r="A44" s="49"/>
      <c r="B44" s="1911"/>
      <c r="C44" s="1912"/>
      <c r="D44" s="2267" t="s">
        <v>824</v>
      </c>
      <c r="E44" s="2267"/>
      <c r="F44" s="2268"/>
      <c r="G44" s="2280" t="s">
        <v>180</v>
      </c>
      <c r="H44" s="2281"/>
      <c r="I44" s="2281"/>
      <c r="J44" s="2282"/>
      <c r="K44" s="2269">
        <f>'床版'!AD27</f>
        <v>0</v>
      </c>
      <c r="L44" s="2270"/>
      <c r="M44" s="2270"/>
      <c r="N44" s="2270"/>
      <c r="O44" s="2271"/>
      <c r="P44" s="2269">
        <f>'床版'!AH27</f>
        <v>0</v>
      </c>
      <c r="Q44" s="2270"/>
      <c r="R44" s="2270"/>
      <c r="S44" s="2270"/>
      <c r="T44" s="2271"/>
      <c r="U44" s="67">
        <f>'床版'!AL27</f>
        <v>0</v>
      </c>
      <c r="V44" s="2451"/>
      <c r="W44" s="14"/>
      <c r="X44" s="12"/>
      <c r="Y44" s="14"/>
      <c r="Z44" s="12"/>
      <c r="AA44" s="12"/>
      <c r="AB44" s="12"/>
      <c r="AC44" s="12"/>
      <c r="AD44" s="12"/>
      <c r="AE44" s="296"/>
      <c r="AF44" s="12"/>
      <c r="AG44" s="36"/>
      <c r="AH44" s="43"/>
      <c r="AI44" s="14"/>
      <c r="AL44" s="12"/>
      <c r="AM44" s="12"/>
      <c r="AP44" s="12"/>
      <c r="AQ44" s="12"/>
      <c r="AT44" s="12"/>
      <c r="AU44" s="12"/>
      <c r="AV44" s="12"/>
      <c r="AW44" s="24" t="s">
        <v>500</v>
      </c>
      <c r="AX44" s="24"/>
      <c r="AY44" s="24"/>
      <c r="AZ44" s="24"/>
      <c r="BA44" s="24"/>
      <c r="BB44" s="2469" t="str">
        <f>'床版'!AG45</f>
        <v>1S19.3</v>
      </c>
      <c r="BC44" s="2470"/>
      <c r="BD44" s="2470"/>
      <c r="BE44" s="2470"/>
      <c r="BF44" s="2471"/>
      <c r="BG44" s="14"/>
      <c r="BH44" s="14"/>
      <c r="BI44" s="14"/>
      <c r="BJ44" s="14"/>
      <c r="BK44" s="36"/>
      <c r="BL44" s="2296" t="s">
        <v>674</v>
      </c>
      <c r="BM44" s="2310"/>
      <c r="BN44" s="2310"/>
      <c r="BO44" s="2311"/>
      <c r="BP44" s="2277" t="s">
        <v>676</v>
      </c>
      <c r="BQ44" s="2278"/>
      <c r="BR44" s="2278"/>
      <c r="BS44" s="2278"/>
      <c r="BT44" s="2279"/>
      <c r="BU44" s="2274">
        <f>'支落'!T40</f>
        <v>0</v>
      </c>
      <c r="BV44" s="2275"/>
      <c r="BW44" s="2275"/>
      <c r="BX44" s="2275"/>
      <c r="BY44" s="2275"/>
      <c r="BZ44" s="2275"/>
      <c r="CA44" s="2275"/>
      <c r="CB44" s="2275"/>
      <c r="CC44" s="2276"/>
      <c r="CD44" s="2274">
        <f>'支落'!AC40</f>
        <v>0</v>
      </c>
      <c r="CE44" s="2275"/>
      <c r="CF44" s="2275"/>
      <c r="CG44" s="2275"/>
      <c r="CH44" s="2275"/>
      <c r="CI44" s="2275"/>
      <c r="CJ44" s="2275"/>
      <c r="CK44" s="2275"/>
      <c r="CL44" s="2276"/>
      <c r="CM44" s="2272">
        <f>'支落'!AL40</f>
        <v>0</v>
      </c>
      <c r="CN44" s="2272">
        <f>'支落'!AN40</f>
        <v>0</v>
      </c>
      <c r="CO44" s="317"/>
      <c r="CP44" s="47"/>
      <c r="CQ44" s="55"/>
      <c r="CR44" s="55"/>
      <c r="CS44" s="55"/>
    </row>
    <row r="45" spans="1:97" ht="15" customHeight="1">
      <c r="A45" s="49"/>
      <c r="B45" s="526"/>
      <c r="C45" s="527"/>
      <c r="D45" s="272"/>
      <c r="E45" s="525"/>
      <c r="F45" s="525"/>
      <c r="G45" s="528"/>
      <c r="H45" s="528"/>
      <c r="I45" s="528"/>
      <c r="J45" s="529"/>
      <c r="K45" s="1519" t="s">
        <v>487</v>
      </c>
      <c r="L45" s="1520"/>
      <c r="M45" s="1520"/>
      <c r="N45" s="1520"/>
      <c r="O45" s="1525"/>
      <c r="P45" s="29" t="s">
        <v>488</v>
      </c>
      <c r="Q45" s="530"/>
      <c r="R45" s="530"/>
      <c r="S45" s="530"/>
      <c r="T45" s="531"/>
      <c r="U45" s="397" t="s">
        <v>141</v>
      </c>
      <c r="V45" s="482" t="s">
        <v>142</v>
      </c>
      <c r="W45" s="14"/>
      <c r="X45" s="12"/>
      <c r="Y45" s="14"/>
      <c r="Z45" s="12"/>
      <c r="AA45" s="12"/>
      <c r="AB45" s="12"/>
      <c r="AC45" s="12"/>
      <c r="AD45" s="12"/>
      <c r="AE45" s="12"/>
      <c r="AF45" s="12"/>
      <c r="AG45" s="36"/>
      <c r="AH45" s="36"/>
      <c r="AI45" s="14"/>
      <c r="AJ45" s="2306" t="s">
        <v>804</v>
      </c>
      <c r="AK45" s="2306"/>
      <c r="AN45" s="2304" t="s">
        <v>806</v>
      </c>
      <c r="AO45" s="2304"/>
      <c r="AR45" s="2304" t="s">
        <v>819</v>
      </c>
      <c r="AS45" s="2304"/>
      <c r="AT45" s="12"/>
      <c r="AU45" s="12"/>
      <c r="AV45" s="14"/>
      <c r="AW45" s="12" t="s">
        <v>665</v>
      </c>
      <c r="AX45" s="30"/>
      <c r="AY45" s="30"/>
      <c r="AZ45" s="30"/>
      <c r="BA45" s="30"/>
      <c r="BB45" s="2307">
        <f>'床版'!AG46</f>
        <v>0</v>
      </c>
      <c r="BC45" s="2308"/>
      <c r="BD45" s="2308"/>
      <c r="BE45" s="2308"/>
      <c r="BF45" s="2309"/>
      <c r="BG45" s="40"/>
      <c r="BH45" s="40"/>
      <c r="BI45" s="12"/>
      <c r="BJ45" s="12"/>
      <c r="BK45" s="36"/>
      <c r="BL45" s="2313"/>
      <c r="BM45" s="2313"/>
      <c r="BN45" s="2313"/>
      <c r="BO45" s="2314"/>
      <c r="BP45" s="2277" t="s">
        <v>677</v>
      </c>
      <c r="BQ45" s="2278"/>
      <c r="BR45" s="2278"/>
      <c r="BS45" s="2278"/>
      <c r="BT45" s="2279"/>
      <c r="BU45" s="2274">
        <f>'支落'!T41</f>
        <v>0</v>
      </c>
      <c r="BV45" s="2275"/>
      <c r="BW45" s="2275"/>
      <c r="BX45" s="2275"/>
      <c r="BY45" s="2275"/>
      <c r="BZ45" s="2275"/>
      <c r="CA45" s="2275"/>
      <c r="CB45" s="2275"/>
      <c r="CC45" s="2276"/>
      <c r="CD45" s="2274">
        <f>'支落'!AC41</f>
        <v>0</v>
      </c>
      <c r="CE45" s="2275"/>
      <c r="CF45" s="2275"/>
      <c r="CG45" s="2275"/>
      <c r="CH45" s="2275"/>
      <c r="CI45" s="2275"/>
      <c r="CJ45" s="2275"/>
      <c r="CK45" s="2275"/>
      <c r="CL45" s="2276"/>
      <c r="CM45" s="2273"/>
      <c r="CN45" s="2273"/>
      <c r="CO45" s="166"/>
      <c r="CP45" s="98"/>
      <c r="CQ45" s="55"/>
      <c r="CR45" s="55"/>
      <c r="CS45" s="55"/>
    </row>
    <row r="46" spans="1:97" ht="13.5" customHeight="1">
      <c r="A46" s="49"/>
      <c r="B46" s="1944" t="s">
        <v>175</v>
      </c>
      <c r="C46" s="1945"/>
      <c r="D46" s="2277" t="s">
        <v>70</v>
      </c>
      <c r="E46" s="2278"/>
      <c r="F46" s="2278"/>
      <c r="G46" s="2278"/>
      <c r="H46" s="2278"/>
      <c r="I46" s="2278"/>
      <c r="J46" s="2279"/>
      <c r="K46" s="2269">
        <f>'床版'!N41</f>
        <v>0</v>
      </c>
      <c r="L46" s="2270"/>
      <c r="M46" s="2270"/>
      <c r="N46" s="2270"/>
      <c r="O46" s="2270"/>
      <c r="P46" s="1985">
        <f>'床版'!R41</f>
        <v>0</v>
      </c>
      <c r="Q46" s="1986"/>
      <c r="R46" s="1986"/>
      <c r="S46" s="1986"/>
      <c r="T46" s="1995"/>
      <c r="U46" s="104">
        <f>'床版'!AL41</f>
        <v>0</v>
      </c>
      <c r="V46" s="2467" t="s">
        <v>81</v>
      </c>
      <c r="W46" s="14"/>
      <c r="X46" s="12"/>
      <c r="Y46" s="14"/>
      <c r="Z46" s="12"/>
      <c r="AA46" s="12"/>
      <c r="AB46" s="12"/>
      <c r="AC46" s="12"/>
      <c r="AD46" s="12"/>
      <c r="AE46" s="12"/>
      <c r="AF46" s="12"/>
      <c r="AG46" s="36"/>
      <c r="AH46" s="14"/>
      <c r="AI46" s="35"/>
      <c r="AJ46" s="36"/>
      <c r="AK46" s="2304" t="s">
        <v>805</v>
      </c>
      <c r="AL46" s="2304"/>
      <c r="AM46" s="2304" t="s">
        <v>173</v>
      </c>
      <c r="AN46" s="2305"/>
      <c r="AO46" s="14"/>
      <c r="AP46" s="2306" t="s">
        <v>820</v>
      </c>
      <c r="AQ46" s="2306"/>
      <c r="AR46" s="36"/>
      <c r="AS46" s="12"/>
      <c r="AT46" s="12"/>
      <c r="AU46" s="12"/>
      <c r="AV46" s="14"/>
      <c r="AW46" s="12"/>
      <c r="AX46" s="12"/>
      <c r="AY46" s="12"/>
      <c r="AZ46" s="12"/>
      <c r="BA46" s="14"/>
      <c r="BB46" s="14"/>
      <c r="BC46" s="14"/>
      <c r="BD46" s="12"/>
      <c r="BE46" s="12"/>
      <c r="BF46" s="12"/>
      <c r="BG46" s="14"/>
      <c r="BH46" s="14"/>
      <c r="BI46" s="12"/>
      <c r="BJ46" s="12"/>
      <c r="BK46" s="51"/>
      <c r="BL46" s="2295" t="s">
        <v>675</v>
      </c>
      <c r="BM46" s="2310"/>
      <c r="BN46" s="2310"/>
      <c r="BO46" s="2311"/>
      <c r="BP46" s="2277" t="s">
        <v>678</v>
      </c>
      <c r="BQ46" s="2278"/>
      <c r="BR46" s="2278"/>
      <c r="BS46" s="2278"/>
      <c r="BT46" s="2279"/>
      <c r="BU46" s="2274">
        <f>'支落'!T42</f>
        <v>0</v>
      </c>
      <c r="BV46" s="2275"/>
      <c r="BW46" s="2275"/>
      <c r="BX46" s="2275"/>
      <c r="BY46" s="2275"/>
      <c r="BZ46" s="2275"/>
      <c r="CA46" s="2275"/>
      <c r="CB46" s="2275"/>
      <c r="CC46" s="2276"/>
      <c r="CD46" s="2274">
        <f>'支落'!AC42</f>
        <v>0</v>
      </c>
      <c r="CE46" s="2275"/>
      <c r="CF46" s="2275"/>
      <c r="CG46" s="2275"/>
      <c r="CH46" s="2275"/>
      <c r="CI46" s="2275"/>
      <c r="CJ46" s="2275"/>
      <c r="CK46" s="2275"/>
      <c r="CL46" s="2276"/>
      <c r="CM46" s="2272">
        <f>'支落'!AL42</f>
        <v>0</v>
      </c>
      <c r="CN46" s="2272">
        <f>'支落'!AN42</f>
        <v>0</v>
      </c>
      <c r="CO46" s="228"/>
      <c r="CP46" s="98"/>
      <c r="CQ46" s="55"/>
      <c r="CR46" s="55"/>
      <c r="CS46" s="55"/>
    </row>
    <row r="47" spans="1:97" ht="12.75" customHeight="1" thickBot="1">
      <c r="A47" s="49"/>
      <c r="B47" s="1944"/>
      <c r="C47" s="1945"/>
      <c r="D47" s="1534" t="s">
        <v>71</v>
      </c>
      <c r="E47" s="1535"/>
      <c r="F47" s="1535"/>
      <c r="G47" s="1535"/>
      <c r="H47" s="1535"/>
      <c r="I47" s="1535"/>
      <c r="J47" s="1536"/>
      <c r="K47" s="2461">
        <f>'床版'!N42</f>
        <v>0</v>
      </c>
      <c r="L47" s="2462"/>
      <c r="M47" s="2462"/>
      <c r="N47" s="2462"/>
      <c r="O47" s="2463"/>
      <c r="P47" s="2386">
        <f>'床版'!R42</f>
        <v>0</v>
      </c>
      <c r="Q47" s="2387"/>
      <c r="R47" s="2387"/>
      <c r="S47" s="2387"/>
      <c r="T47" s="2388"/>
      <c r="U47" s="2272">
        <f>'床版'!AL42</f>
        <v>0</v>
      </c>
      <c r="V47" s="2467"/>
      <c r="W47" s="14"/>
      <c r="X47" s="12"/>
      <c r="Y47" s="14"/>
      <c r="Z47" s="12"/>
      <c r="AA47" s="12"/>
      <c r="AB47" s="12"/>
      <c r="AC47" s="12"/>
      <c r="AD47" s="12"/>
      <c r="AE47" s="12"/>
      <c r="AF47" s="12"/>
      <c r="AG47" s="36"/>
      <c r="AH47" s="14"/>
      <c r="AI47" s="76"/>
      <c r="AJ47" s="78"/>
      <c r="AK47" s="105"/>
      <c r="AL47" s="76"/>
      <c r="AM47" s="78"/>
      <c r="AN47" s="78"/>
      <c r="AO47" s="76"/>
      <c r="AP47" s="78"/>
      <c r="AQ47" s="76"/>
      <c r="AR47" s="78"/>
      <c r="AS47" s="76"/>
      <c r="AT47" s="76"/>
      <c r="AU47" s="76"/>
      <c r="AV47" s="76"/>
      <c r="AW47" s="76"/>
      <c r="AX47" s="76"/>
      <c r="AY47" s="76"/>
      <c r="AZ47" s="76"/>
      <c r="BA47" s="78"/>
      <c r="BB47" s="35"/>
      <c r="BC47" s="14"/>
      <c r="BD47" s="14"/>
      <c r="BE47" s="14"/>
      <c r="BF47" s="12"/>
      <c r="BG47" s="14"/>
      <c r="BH47" s="14"/>
      <c r="BI47" s="12"/>
      <c r="BJ47" s="12"/>
      <c r="BK47" s="50"/>
      <c r="BL47" s="2312"/>
      <c r="BM47" s="2313"/>
      <c r="BN47" s="2313"/>
      <c r="BO47" s="2314"/>
      <c r="BP47" s="2277" t="s">
        <v>679</v>
      </c>
      <c r="BQ47" s="2278"/>
      <c r="BR47" s="2278"/>
      <c r="BS47" s="2278"/>
      <c r="BT47" s="2279"/>
      <c r="BU47" s="2274">
        <f>'支落'!T43</f>
        <v>0</v>
      </c>
      <c r="BV47" s="2275"/>
      <c r="BW47" s="2275"/>
      <c r="BX47" s="2275"/>
      <c r="BY47" s="2275"/>
      <c r="BZ47" s="2275"/>
      <c r="CA47" s="2275"/>
      <c r="CB47" s="2275"/>
      <c r="CC47" s="2276"/>
      <c r="CD47" s="2274">
        <f>'支落'!AC43</f>
        <v>0</v>
      </c>
      <c r="CE47" s="2275"/>
      <c r="CF47" s="2275"/>
      <c r="CG47" s="2275"/>
      <c r="CH47" s="2275"/>
      <c r="CI47" s="2275"/>
      <c r="CJ47" s="2275"/>
      <c r="CK47" s="2275"/>
      <c r="CL47" s="2276"/>
      <c r="CM47" s="2273"/>
      <c r="CN47" s="2273"/>
      <c r="CO47" s="228"/>
      <c r="CP47" s="98"/>
      <c r="CQ47" s="55"/>
      <c r="CR47" s="55"/>
      <c r="CS47" s="55"/>
    </row>
    <row r="48" spans="1:97" ht="7.5" customHeight="1" thickBot="1">
      <c r="A48" s="49"/>
      <c r="B48" s="1946"/>
      <c r="C48" s="1947"/>
      <c r="D48" s="1522"/>
      <c r="E48" s="1523"/>
      <c r="F48" s="1523"/>
      <c r="G48" s="1523"/>
      <c r="H48" s="1523"/>
      <c r="I48" s="1523"/>
      <c r="J48" s="1524"/>
      <c r="K48" s="2464"/>
      <c r="L48" s="2465"/>
      <c r="M48" s="2465"/>
      <c r="N48" s="2465"/>
      <c r="O48" s="2466"/>
      <c r="P48" s="2389"/>
      <c r="Q48" s="2390"/>
      <c r="R48" s="2390"/>
      <c r="S48" s="2390"/>
      <c r="T48" s="2391"/>
      <c r="U48" s="2273"/>
      <c r="V48" s="2468"/>
      <c r="W48" s="14"/>
      <c r="X48" s="12"/>
      <c r="Y48" s="14"/>
      <c r="Z48" s="12"/>
      <c r="AA48" s="12"/>
      <c r="AB48" s="12"/>
      <c r="AC48" s="12"/>
      <c r="AD48" s="12"/>
      <c r="AE48" s="12"/>
      <c r="AF48" s="12"/>
      <c r="AG48" s="36"/>
      <c r="AH48" s="90"/>
      <c r="AI48" s="120"/>
      <c r="AJ48" s="118"/>
      <c r="AK48" s="109"/>
      <c r="AL48" s="109"/>
      <c r="AM48" s="109"/>
      <c r="AN48" s="109"/>
      <c r="AO48" s="109"/>
      <c r="AP48" s="109"/>
      <c r="AQ48" s="121"/>
      <c r="AR48" s="110"/>
      <c r="AS48" s="124"/>
      <c r="AT48" s="111"/>
      <c r="AU48" s="111"/>
      <c r="AV48" s="111"/>
      <c r="AW48" s="126"/>
      <c r="AX48" s="111"/>
      <c r="AY48" s="111"/>
      <c r="AZ48" s="112"/>
      <c r="BA48" s="109"/>
      <c r="BB48" s="14"/>
      <c r="BC48" s="14"/>
      <c r="BD48" s="14"/>
      <c r="BE48" s="14"/>
      <c r="BF48" s="12"/>
      <c r="BG48" s="14"/>
      <c r="BH48" s="14"/>
      <c r="BI48" s="12"/>
      <c r="BJ48" s="12"/>
      <c r="BK48" s="50"/>
      <c r="BL48" s="1735" t="s">
        <v>299</v>
      </c>
      <c r="BM48" s="1736"/>
      <c r="BN48" s="1737"/>
      <c r="BO48" s="2286" t="s">
        <v>385</v>
      </c>
      <c r="BP48" s="2287"/>
      <c r="BQ48" s="2287"/>
      <c r="BR48" s="2287"/>
      <c r="BS48" s="2287"/>
      <c r="BT48" s="2288"/>
      <c r="BU48" s="1534">
        <f>'支落'!T46</f>
        <v>0</v>
      </c>
      <c r="BV48" s="1535"/>
      <c r="BW48" s="1535"/>
      <c r="BX48" s="1535"/>
      <c r="BY48" s="1535"/>
      <c r="BZ48" s="1535"/>
      <c r="CA48" s="1535"/>
      <c r="CB48" s="1535"/>
      <c r="CC48" s="1535"/>
      <c r="CD48" s="1534">
        <f>'支落'!AC46</f>
        <v>0</v>
      </c>
      <c r="CE48" s="1535"/>
      <c r="CF48" s="1535"/>
      <c r="CG48" s="1535"/>
      <c r="CH48" s="1535"/>
      <c r="CI48" s="1535"/>
      <c r="CJ48" s="1535"/>
      <c r="CK48" s="1535"/>
      <c r="CL48" s="1536"/>
      <c r="CM48" s="2272">
        <f>'支落'!AL46</f>
        <v>0</v>
      </c>
      <c r="CN48" s="2395">
        <f>'支落'!AN46</f>
        <v>0</v>
      </c>
      <c r="CO48" s="228"/>
      <c r="CP48" s="98"/>
      <c r="CQ48" s="55"/>
      <c r="CR48" s="55"/>
      <c r="CS48" s="55"/>
    </row>
    <row r="49" spans="1:97" ht="9" customHeight="1" thickBot="1">
      <c r="A49" s="49"/>
      <c r="B49" s="533"/>
      <c r="C49" s="533"/>
      <c r="E49" s="30"/>
      <c r="F49" s="30"/>
      <c r="G49" s="30"/>
      <c r="H49" s="30"/>
      <c r="I49" s="30"/>
      <c r="J49" s="30"/>
      <c r="K49" s="530"/>
      <c r="L49" s="530"/>
      <c r="M49" s="530"/>
      <c r="N49" s="530"/>
      <c r="O49" s="530"/>
      <c r="P49" s="532"/>
      <c r="Q49" s="532"/>
      <c r="R49" s="532"/>
      <c r="S49" s="532"/>
      <c r="T49" s="532"/>
      <c r="U49" s="30"/>
      <c r="V49" s="534"/>
      <c r="W49" s="14"/>
      <c r="X49" s="12"/>
      <c r="Y49" s="14"/>
      <c r="Z49" s="12"/>
      <c r="AA49" s="12"/>
      <c r="AB49" s="12"/>
      <c r="AC49" s="12"/>
      <c r="AD49" s="12"/>
      <c r="AE49" s="12"/>
      <c r="AF49" s="12"/>
      <c r="AG49" s="36"/>
      <c r="AH49" s="90"/>
      <c r="AI49" s="94"/>
      <c r="AJ49" s="119"/>
      <c r="AK49" s="47"/>
      <c r="AL49" s="47"/>
      <c r="AM49" s="47"/>
      <c r="AN49" s="47"/>
      <c r="AO49" s="47"/>
      <c r="AP49" s="47"/>
      <c r="AQ49" s="122"/>
      <c r="AR49" s="127"/>
      <c r="AS49" s="125"/>
      <c r="AT49" s="123"/>
      <c r="AU49" s="14"/>
      <c r="AV49" s="14"/>
      <c r="AW49" s="14"/>
      <c r="AX49" s="14"/>
      <c r="AY49" s="14"/>
      <c r="AZ49" s="116"/>
      <c r="BA49" s="117"/>
      <c r="BB49" s="14"/>
      <c r="BC49" s="14"/>
      <c r="BD49" s="14"/>
      <c r="BE49" s="14"/>
      <c r="BF49" s="12"/>
      <c r="BG49" s="14"/>
      <c r="BH49" s="14"/>
      <c r="BI49" s="12"/>
      <c r="BJ49" s="12"/>
      <c r="BK49" s="50"/>
      <c r="BL49" s="1763"/>
      <c r="BM49" s="1761"/>
      <c r="BN49" s="1762"/>
      <c r="BO49" s="2289"/>
      <c r="BP49" s="2290"/>
      <c r="BQ49" s="2290"/>
      <c r="BR49" s="2290"/>
      <c r="BS49" s="2290"/>
      <c r="BT49" s="2291"/>
      <c r="BU49" s="1522"/>
      <c r="BV49" s="1523"/>
      <c r="BW49" s="1523"/>
      <c r="BX49" s="1523"/>
      <c r="BY49" s="1523"/>
      <c r="BZ49" s="1523"/>
      <c r="CA49" s="1523"/>
      <c r="CB49" s="1523"/>
      <c r="CC49" s="1523"/>
      <c r="CD49" s="1522"/>
      <c r="CE49" s="1523"/>
      <c r="CF49" s="1523"/>
      <c r="CG49" s="1523"/>
      <c r="CH49" s="1523"/>
      <c r="CI49" s="1523"/>
      <c r="CJ49" s="1523"/>
      <c r="CK49" s="1523"/>
      <c r="CL49" s="1524"/>
      <c r="CM49" s="2273"/>
      <c r="CN49" s="2359"/>
      <c r="CO49" s="228"/>
      <c r="CP49" s="98"/>
      <c r="CQ49" s="55"/>
      <c r="CR49" s="55"/>
      <c r="CS49" s="55"/>
    </row>
    <row r="50" spans="1:97" ht="7.5" customHeight="1">
      <c r="A50" s="49"/>
      <c r="B50" s="533"/>
      <c r="C50" s="533"/>
      <c r="D50" s="14"/>
      <c r="E50" s="14"/>
      <c r="F50" s="14"/>
      <c r="G50" s="14"/>
      <c r="H50" s="14"/>
      <c r="I50" s="14"/>
      <c r="J50" s="14"/>
      <c r="K50" s="535"/>
      <c r="L50" s="535"/>
      <c r="M50" s="535"/>
      <c r="N50" s="535"/>
      <c r="O50" s="535"/>
      <c r="P50" s="536"/>
      <c r="Q50" s="536"/>
      <c r="R50" s="536"/>
      <c r="S50" s="536"/>
      <c r="T50" s="536"/>
      <c r="U50" s="14"/>
      <c r="V50" s="534"/>
      <c r="W50" s="14"/>
      <c r="X50" s="12"/>
      <c r="Y50" s="14"/>
      <c r="Z50" s="12"/>
      <c r="AA50" s="12"/>
      <c r="AB50" s="12"/>
      <c r="AC50" s="12"/>
      <c r="AD50" s="12"/>
      <c r="AE50" s="86"/>
      <c r="AF50" s="12"/>
      <c r="AG50" s="14"/>
      <c r="AH50" s="30"/>
      <c r="AI50" s="18"/>
      <c r="AJ50" s="14"/>
      <c r="AK50" s="18"/>
      <c r="AL50" s="47"/>
      <c r="AM50" s="47"/>
      <c r="AN50" s="47"/>
      <c r="AO50" s="47"/>
      <c r="AP50" s="47"/>
      <c r="AQ50" s="12"/>
      <c r="AR50" s="14"/>
      <c r="AS50" s="12"/>
      <c r="AT50" s="14"/>
      <c r="AU50" s="14"/>
      <c r="AV50" s="14"/>
      <c r="AW50" s="14"/>
      <c r="AX50" s="14"/>
      <c r="AY50" s="14"/>
      <c r="AZ50" s="12"/>
      <c r="BA50" s="36"/>
      <c r="BB50" s="12"/>
      <c r="BC50" s="12"/>
      <c r="BD50" s="12"/>
      <c r="BE50" s="12"/>
      <c r="BF50" s="12"/>
      <c r="BG50" s="14"/>
      <c r="BH50" s="14"/>
      <c r="BI50" s="12"/>
      <c r="BJ50" s="12"/>
      <c r="BK50" s="50"/>
      <c r="BL50" s="1763"/>
      <c r="BM50" s="1761"/>
      <c r="BN50" s="1762"/>
      <c r="BO50" s="2380" t="s">
        <v>680</v>
      </c>
      <c r="BP50" s="2381"/>
      <c r="BQ50" s="2381"/>
      <c r="BR50" s="2381"/>
      <c r="BS50" s="2381"/>
      <c r="BT50" s="2382"/>
      <c r="BU50" s="2386">
        <f>'支落'!T47</f>
        <v>0</v>
      </c>
      <c r="BV50" s="2387"/>
      <c r="BW50" s="2387"/>
      <c r="BX50" s="2387"/>
      <c r="BY50" s="2387"/>
      <c r="BZ50" s="2387"/>
      <c r="CA50" s="2387"/>
      <c r="CB50" s="2387"/>
      <c r="CC50" s="2388"/>
      <c r="CD50" s="2386">
        <f>'支落'!AC47</f>
        <v>0</v>
      </c>
      <c r="CE50" s="2387"/>
      <c r="CF50" s="2387"/>
      <c r="CG50" s="2387"/>
      <c r="CH50" s="2387"/>
      <c r="CI50" s="2387"/>
      <c r="CJ50" s="2387"/>
      <c r="CK50" s="2387"/>
      <c r="CL50" s="2388"/>
      <c r="CM50" s="2272">
        <f>'支落'!AL47</f>
        <v>0</v>
      </c>
      <c r="CN50" s="2356" t="s">
        <v>184</v>
      </c>
      <c r="CO50" s="228"/>
      <c r="CP50" s="98"/>
      <c r="CQ50" s="55"/>
      <c r="CR50" s="55"/>
      <c r="CS50" s="55"/>
    </row>
    <row r="51" spans="1:97" ht="12.75" customHeight="1">
      <c r="A51" s="49"/>
      <c r="B51" s="481"/>
      <c r="C51" s="481"/>
      <c r="D51" s="8"/>
      <c r="U51" s="8"/>
      <c r="V51" s="14"/>
      <c r="W51" s="14"/>
      <c r="Y51" s="14" t="s">
        <v>176</v>
      </c>
      <c r="Z51" s="40"/>
      <c r="AA51" s="40"/>
      <c r="AB51" s="40"/>
      <c r="AD51" s="24"/>
      <c r="AE51" s="24"/>
      <c r="AF51" s="24" t="s">
        <v>177</v>
      </c>
      <c r="AG51" s="24"/>
      <c r="AH51" s="24"/>
      <c r="AI51" s="24"/>
      <c r="AJ51" s="12"/>
      <c r="AK51" s="14"/>
      <c r="AL51" s="14"/>
      <c r="AM51" s="19"/>
      <c r="AN51" s="80"/>
      <c r="AO51" s="12"/>
      <c r="AP51" s="12"/>
      <c r="AQ51" s="12"/>
      <c r="AR51" s="14"/>
      <c r="AS51" s="12"/>
      <c r="AT51" s="12"/>
      <c r="AU51" s="12"/>
      <c r="AV51" s="19"/>
      <c r="AW51" s="80"/>
      <c r="AX51" s="12"/>
      <c r="AY51" s="12"/>
      <c r="AZ51" s="12"/>
      <c r="BA51" s="36"/>
      <c r="BB51" s="12"/>
      <c r="BC51" s="12"/>
      <c r="BD51" s="12"/>
      <c r="BE51" s="12"/>
      <c r="BF51" s="12"/>
      <c r="BG51" s="14"/>
      <c r="BH51" s="14"/>
      <c r="BI51" s="12"/>
      <c r="BJ51" s="12"/>
      <c r="BK51" s="50"/>
      <c r="BL51" s="1763"/>
      <c r="BM51" s="1761"/>
      <c r="BN51" s="1762"/>
      <c r="BO51" s="2383"/>
      <c r="BP51" s="2384"/>
      <c r="BQ51" s="2384"/>
      <c r="BR51" s="2384"/>
      <c r="BS51" s="2384"/>
      <c r="BT51" s="2385"/>
      <c r="BU51" s="2389"/>
      <c r="BV51" s="2390"/>
      <c r="BW51" s="2390"/>
      <c r="BX51" s="2390"/>
      <c r="BY51" s="2390"/>
      <c r="BZ51" s="2390"/>
      <c r="CA51" s="2390"/>
      <c r="CB51" s="2390"/>
      <c r="CC51" s="2391"/>
      <c r="CD51" s="2389"/>
      <c r="CE51" s="2390"/>
      <c r="CF51" s="2390"/>
      <c r="CG51" s="2390"/>
      <c r="CH51" s="2390"/>
      <c r="CI51" s="2390"/>
      <c r="CJ51" s="2390"/>
      <c r="CK51" s="2390"/>
      <c r="CL51" s="2391"/>
      <c r="CM51" s="2273"/>
      <c r="CN51" s="2359"/>
      <c r="CO51" s="228"/>
      <c r="CP51" s="98"/>
      <c r="CQ51" s="55"/>
      <c r="CR51" s="55"/>
      <c r="CS51" s="55"/>
    </row>
    <row r="52" spans="1:97" ht="14.25" customHeight="1">
      <c r="A52" s="49"/>
      <c r="B52" s="47"/>
      <c r="C52" s="47"/>
      <c r="D52" s="47"/>
      <c r="E52" s="47"/>
      <c r="F52" s="47"/>
      <c r="G52" s="47"/>
      <c r="H52" s="47"/>
      <c r="I52" s="227"/>
      <c r="J52" s="227"/>
      <c r="K52" s="47"/>
      <c r="L52" s="47"/>
      <c r="M52" s="47"/>
      <c r="N52" s="47"/>
      <c r="O52" s="47"/>
      <c r="P52" s="47"/>
      <c r="Q52" s="47"/>
      <c r="R52" s="47"/>
      <c r="S52" s="47"/>
      <c r="T52" s="47"/>
      <c r="U52" s="47"/>
      <c r="V52" s="47"/>
      <c r="W52" s="251"/>
      <c r="X52" s="14"/>
      <c r="Y52" s="2343" t="s">
        <v>526</v>
      </c>
      <c r="Z52" s="2345"/>
      <c r="AA52" s="2343">
        <f>'床版'!G52</f>
        <v>0</v>
      </c>
      <c r="AB52" s="2345"/>
      <c r="AC52" s="548" t="s">
        <v>641</v>
      </c>
      <c r="AD52" s="2343">
        <f>'床版'!J52</f>
        <v>0</v>
      </c>
      <c r="AE52" s="2345"/>
      <c r="AF52" s="2345"/>
      <c r="AG52" s="549"/>
      <c r="AH52" s="30"/>
      <c r="AI52" s="31"/>
      <c r="AJ52" s="12"/>
      <c r="AK52" s="14"/>
      <c r="AL52" s="14"/>
      <c r="AM52" s="19"/>
      <c r="AN52" s="80"/>
      <c r="AO52" s="12"/>
      <c r="AP52" s="12"/>
      <c r="AQ52" s="12"/>
      <c r="AR52" s="14"/>
      <c r="AS52" s="12"/>
      <c r="AT52" s="12"/>
      <c r="AU52" s="12"/>
      <c r="AV52" s="19"/>
      <c r="AW52" s="80"/>
      <c r="AX52" s="12"/>
      <c r="AY52" s="12"/>
      <c r="AZ52" s="12"/>
      <c r="BA52" s="12"/>
      <c r="BB52" s="12"/>
      <c r="BC52" s="12"/>
      <c r="BD52" s="12"/>
      <c r="BE52" s="12"/>
      <c r="BF52" s="12"/>
      <c r="BG52" s="14"/>
      <c r="BH52" s="14"/>
      <c r="BI52" s="12"/>
      <c r="BJ52" s="12"/>
      <c r="BK52" s="51"/>
      <c r="BL52" s="1738"/>
      <c r="BM52" s="1739"/>
      <c r="BN52" s="1740"/>
      <c r="BO52" s="1519" t="s">
        <v>681</v>
      </c>
      <c r="BP52" s="1520"/>
      <c r="BQ52" s="1520"/>
      <c r="BR52" s="1520"/>
      <c r="BS52" s="1520"/>
      <c r="BT52" s="1525"/>
      <c r="BU52" s="2389">
        <f>'支落'!T50</f>
        <v>0</v>
      </c>
      <c r="BV52" s="2390"/>
      <c r="BW52" s="2390"/>
      <c r="BX52" s="2390"/>
      <c r="BY52" s="2390"/>
      <c r="BZ52" s="2390"/>
      <c r="CA52" s="2390"/>
      <c r="CB52" s="2390"/>
      <c r="CC52" s="2391"/>
      <c r="CD52" s="2386">
        <f>'支落'!AC50</f>
        <v>0</v>
      </c>
      <c r="CE52" s="2387"/>
      <c r="CF52" s="2387"/>
      <c r="CG52" s="2387"/>
      <c r="CH52" s="2387"/>
      <c r="CI52" s="2387"/>
      <c r="CJ52" s="2387"/>
      <c r="CK52" s="2387"/>
      <c r="CL52" s="2388"/>
      <c r="CM52" s="67">
        <f>'支落'!AL50</f>
        <v>0</v>
      </c>
      <c r="CN52" s="2359"/>
      <c r="CO52" s="228"/>
      <c r="CP52" s="98"/>
      <c r="CQ52" s="55"/>
      <c r="CR52" s="55"/>
      <c r="CS52" s="55"/>
    </row>
    <row r="53" spans="1:97" ht="15" customHeight="1">
      <c r="A53" s="49"/>
      <c r="B53" s="47"/>
      <c r="C53" s="47"/>
      <c r="D53" s="12"/>
      <c r="E53" s="266" t="s">
        <v>64</v>
      </c>
      <c r="F53" s="26"/>
      <c r="G53" s="26"/>
      <c r="H53" s="26"/>
      <c r="I53" s="26"/>
      <c r="J53" s="26"/>
      <c r="K53" s="26"/>
      <c r="L53" s="26"/>
      <c r="M53" s="26"/>
      <c r="N53" s="26"/>
      <c r="O53" s="26"/>
      <c r="P53" s="26"/>
      <c r="Q53" s="26"/>
      <c r="R53" s="26"/>
      <c r="S53" s="47"/>
      <c r="T53" s="47"/>
      <c r="U53" s="47"/>
      <c r="V53" s="47"/>
      <c r="W53" s="251"/>
      <c r="X53" s="12"/>
      <c r="Y53" s="14"/>
      <c r="Z53" s="12"/>
      <c r="AA53" s="12"/>
      <c r="AB53" s="12"/>
      <c r="AC53" s="12"/>
      <c r="AD53" s="12"/>
      <c r="AE53" s="12"/>
      <c r="AF53" s="12"/>
      <c r="AG53" s="12"/>
      <c r="AH53" s="12"/>
      <c r="AI53" s="36"/>
      <c r="AJ53" s="12"/>
      <c r="AK53" s="12"/>
      <c r="AL53" s="14"/>
      <c r="AM53" s="19"/>
      <c r="AN53" s="80"/>
      <c r="AO53" s="14"/>
      <c r="AP53" s="14" t="s">
        <v>664</v>
      </c>
      <c r="AQ53" s="14"/>
      <c r="AR53" s="14"/>
      <c r="AS53" s="2392" t="s">
        <v>179</v>
      </c>
      <c r="AT53" s="2393"/>
      <c r="AU53" s="2393"/>
      <c r="AV53" s="2394"/>
      <c r="AW53" s="80"/>
      <c r="AX53" s="20"/>
      <c r="AY53" s="162"/>
      <c r="AZ53" s="162"/>
      <c r="BA53" s="162"/>
      <c r="BB53" s="162"/>
      <c r="BC53" s="162"/>
      <c r="BD53" s="14"/>
      <c r="BE53" s="14"/>
      <c r="BF53" s="12"/>
      <c r="BG53" s="14"/>
      <c r="BH53" s="14"/>
      <c r="BI53" s="12"/>
      <c r="BJ53" s="12"/>
      <c r="BK53" s="51"/>
      <c r="BL53" s="1735" t="s">
        <v>300</v>
      </c>
      <c r="BM53" s="1736"/>
      <c r="BN53" s="1737"/>
      <c r="BO53" s="2377" t="s">
        <v>385</v>
      </c>
      <c r="BP53" s="2378"/>
      <c r="BQ53" s="2378"/>
      <c r="BR53" s="2378"/>
      <c r="BS53" s="2378"/>
      <c r="BT53" s="2379"/>
      <c r="BU53" s="1519">
        <f>'支落'!T52</f>
        <v>0</v>
      </c>
      <c r="BV53" s="1520"/>
      <c r="BW53" s="1520"/>
      <c r="BX53" s="1520"/>
      <c r="BY53" s="1520"/>
      <c r="BZ53" s="1520"/>
      <c r="CA53" s="1520"/>
      <c r="CB53" s="1520"/>
      <c r="CC53" s="1520"/>
      <c r="CD53" s="1519">
        <f>'支落'!AC52</f>
        <v>0</v>
      </c>
      <c r="CE53" s="1520"/>
      <c r="CF53" s="1520"/>
      <c r="CG53" s="1520"/>
      <c r="CH53" s="1520"/>
      <c r="CI53" s="1520"/>
      <c r="CJ53" s="1520"/>
      <c r="CK53" s="1520"/>
      <c r="CL53" s="1525"/>
      <c r="CM53" s="67">
        <f>'支落'!AL52</f>
        <v>0</v>
      </c>
      <c r="CN53" s="67">
        <f>'支落'!AN52</f>
        <v>0</v>
      </c>
      <c r="CO53" s="228"/>
      <c r="CP53" s="98"/>
      <c r="CQ53" s="55"/>
      <c r="CR53" s="55"/>
      <c r="CS53" s="55"/>
    </row>
    <row r="54" spans="1:97" ht="12" customHeight="1">
      <c r="A54" s="49"/>
      <c r="B54" s="47"/>
      <c r="C54" s="47"/>
      <c r="D54" s="51"/>
      <c r="E54" s="2346" t="s">
        <v>65</v>
      </c>
      <c r="F54" s="2347"/>
      <c r="G54" s="2347"/>
      <c r="H54" s="2347"/>
      <c r="I54" s="2348"/>
      <c r="J54" s="302"/>
      <c r="K54" s="303"/>
      <c r="L54" s="30"/>
      <c r="M54" s="30" t="s">
        <v>105</v>
      </c>
      <c r="N54" s="30"/>
      <c r="O54" s="30"/>
      <c r="P54" s="30"/>
      <c r="Q54" s="12"/>
      <c r="R54" s="31"/>
      <c r="S54" s="164"/>
      <c r="T54" s="164"/>
      <c r="U54" s="47"/>
      <c r="V54" s="47"/>
      <c r="W54" s="251"/>
      <c r="X54" s="12"/>
      <c r="Y54" s="14"/>
      <c r="Z54" s="12"/>
      <c r="AA54" s="12"/>
      <c r="AB54" s="12"/>
      <c r="AC54" s="12"/>
      <c r="AD54" s="12"/>
      <c r="AE54" s="12"/>
      <c r="AF54" s="12"/>
      <c r="AG54" s="12"/>
      <c r="AH54" s="12"/>
      <c r="AI54" s="36"/>
      <c r="AJ54" s="12"/>
      <c r="AK54" s="14"/>
      <c r="AL54" s="14"/>
      <c r="AM54" s="19"/>
      <c r="AN54" s="80"/>
      <c r="AO54" s="12"/>
      <c r="AP54" s="551" t="s">
        <v>541</v>
      </c>
      <c r="AQ54" s="2343">
        <f>'床版'!T54</f>
        <v>0</v>
      </c>
      <c r="AR54" s="2344"/>
      <c r="AS54" s="552" t="s">
        <v>503</v>
      </c>
      <c r="AT54" s="2343">
        <f>'床版'!W54</f>
        <v>0</v>
      </c>
      <c r="AU54" s="2344"/>
      <c r="AV54" s="550"/>
      <c r="AW54" s="80"/>
      <c r="AX54" s="14"/>
      <c r="AY54" s="14"/>
      <c r="AZ54" s="14"/>
      <c r="BA54" s="14"/>
      <c r="BB54" s="14"/>
      <c r="BC54" s="14"/>
      <c r="BD54" s="12"/>
      <c r="BE54" s="12"/>
      <c r="BF54" s="12"/>
      <c r="BG54" s="14"/>
      <c r="BH54" s="14"/>
      <c r="BI54" s="12"/>
      <c r="BJ54" s="12"/>
      <c r="BK54" s="51"/>
      <c r="BL54" s="1763"/>
      <c r="BM54" s="1761"/>
      <c r="BN54" s="1762"/>
      <c r="BO54" s="2377" t="s">
        <v>680</v>
      </c>
      <c r="BP54" s="2378"/>
      <c r="BQ54" s="2378"/>
      <c r="BR54" s="2378"/>
      <c r="BS54" s="2378"/>
      <c r="BT54" s="2379"/>
      <c r="BU54" s="1985">
        <f>'支落'!T53</f>
        <v>0</v>
      </c>
      <c r="BV54" s="1986"/>
      <c r="BW54" s="1986"/>
      <c r="BX54" s="1986"/>
      <c r="BY54" s="1986"/>
      <c r="BZ54" s="1986"/>
      <c r="CA54" s="1986"/>
      <c r="CB54" s="1986"/>
      <c r="CC54" s="1995"/>
      <c r="CD54" s="1985">
        <f>'支落'!AC53</f>
        <v>0</v>
      </c>
      <c r="CE54" s="1986"/>
      <c r="CF54" s="1986"/>
      <c r="CG54" s="1986"/>
      <c r="CH54" s="1986"/>
      <c r="CI54" s="1986"/>
      <c r="CJ54" s="1986"/>
      <c r="CK54" s="1986"/>
      <c r="CL54" s="1995"/>
      <c r="CM54" s="67">
        <f>'支落'!AL53</f>
        <v>0</v>
      </c>
      <c r="CN54" s="2356" t="s">
        <v>184</v>
      </c>
      <c r="CO54" s="228"/>
      <c r="CP54" s="98"/>
      <c r="CQ54" s="55"/>
      <c r="CR54" s="55"/>
      <c r="CS54" s="55"/>
    </row>
    <row r="55" spans="1:97" ht="13.5" customHeight="1">
      <c r="A55" s="49"/>
      <c r="B55" s="227"/>
      <c r="C55" s="227"/>
      <c r="D55" s="12"/>
      <c r="E55" s="2340" t="s">
        <v>66</v>
      </c>
      <c r="F55" s="2341"/>
      <c r="G55" s="2341"/>
      <c r="H55" s="2341"/>
      <c r="I55" s="2342"/>
      <c r="J55" s="304"/>
      <c r="K55" s="305"/>
      <c r="L55" s="14"/>
      <c r="M55" s="14"/>
      <c r="N55" s="14" t="s">
        <v>75</v>
      </c>
      <c r="O55" s="14" t="s">
        <v>76</v>
      </c>
      <c r="P55" s="14" t="s">
        <v>106</v>
      </c>
      <c r="Q55" s="12"/>
      <c r="R55" s="36"/>
      <c r="S55" s="47"/>
      <c r="T55" s="47"/>
      <c r="U55" s="47"/>
      <c r="V55" s="47"/>
      <c r="W55" s="14"/>
      <c r="X55" s="12"/>
      <c r="Y55" s="14"/>
      <c r="Z55" s="12"/>
      <c r="AA55" s="12"/>
      <c r="AB55" s="12"/>
      <c r="AC55" s="12"/>
      <c r="AD55" s="12"/>
      <c r="AE55" s="12"/>
      <c r="AF55" s="12"/>
      <c r="AG55" s="12"/>
      <c r="AH55" s="12"/>
      <c r="AI55" s="36"/>
      <c r="AJ55" s="12"/>
      <c r="AK55" s="12"/>
      <c r="AL55" s="14"/>
      <c r="AM55" s="113"/>
      <c r="AN55" s="14"/>
      <c r="AO55" s="115"/>
      <c r="AP55" s="14"/>
      <c r="AQ55" s="14"/>
      <c r="AR55" s="12"/>
      <c r="AS55" s="12"/>
      <c r="AT55" s="12"/>
      <c r="AU55" s="14"/>
      <c r="AV55" s="14"/>
      <c r="AW55" s="14"/>
      <c r="AX55" s="14"/>
      <c r="AY55" s="14"/>
      <c r="AZ55" s="12"/>
      <c r="BA55" s="12"/>
      <c r="BB55" s="12"/>
      <c r="BC55" s="12"/>
      <c r="BD55" s="12"/>
      <c r="BE55" s="12"/>
      <c r="BF55" s="12"/>
      <c r="BG55" s="14"/>
      <c r="BH55" s="14"/>
      <c r="BI55" s="12"/>
      <c r="BJ55" s="12"/>
      <c r="BK55" s="51"/>
      <c r="BL55" s="1738"/>
      <c r="BM55" s="1739"/>
      <c r="BN55" s="1740"/>
      <c r="BO55" s="2377" t="s">
        <v>681</v>
      </c>
      <c r="BP55" s="2378"/>
      <c r="BQ55" s="2378"/>
      <c r="BR55" s="2378"/>
      <c r="BS55" s="2378"/>
      <c r="BT55" s="2379"/>
      <c r="BU55" s="1985">
        <f>'支落'!T56</f>
        <v>0</v>
      </c>
      <c r="BV55" s="1986"/>
      <c r="BW55" s="1986"/>
      <c r="BX55" s="1986"/>
      <c r="BY55" s="1986"/>
      <c r="BZ55" s="1986"/>
      <c r="CA55" s="1986"/>
      <c r="CB55" s="1986"/>
      <c r="CC55" s="1995"/>
      <c r="CD55" s="1985">
        <f>'支落'!AC56</f>
        <v>0</v>
      </c>
      <c r="CE55" s="1986"/>
      <c r="CF55" s="1986"/>
      <c r="CG55" s="1986"/>
      <c r="CH55" s="1986"/>
      <c r="CI55" s="1986"/>
      <c r="CJ55" s="1986"/>
      <c r="CK55" s="1986"/>
      <c r="CL55" s="1995"/>
      <c r="CM55" s="67" t="str">
        <f>'支落'!AL57</f>
        <v>－</v>
      </c>
      <c r="CN55" s="2360"/>
      <c r="CO55" s="228"/>
      <c r="CP55" s="98"/>
      <c r="CQ55" s="55"/>
      <c r="CR55" s="55"/>
      <c r="CS55" s="55"/>
    </row>
    <row r="56" spans="1:97" ht="13.5" customHeight="1" thickBot="1">
      <c r="A56" s="49"/>
      <c r="B56" s="227"/>
      <c r="C56" s="227"/>
      <c r="D56" s="12"/>
      <c r="E56" s="2340" t="s">
        <v>67</v>
      </c>
      <c r="F56" s="2341"/>
      <c r="G56" s="2341"/>
      <c r="H56" s="2341"/>
      <c r="I56" s="2342"/>
      <c r="J56" s="306"/>
      <c r="K56" s="307"/>
      <c r="L56" s="14"/>
      <c r="M56" s="14"/>
      <c r="N56" s="14" t="s">
        <v>77</v>
      </c>
      <c r="O56" s="14" t="s">
        <v>78</v>
      </c>
      <c r="P56" s="14" t="s">
        <v>107</v>
      </c>
      <c r="Q56" s="12"/>
      <c r="R56" s="36"/>
      <c r="S56" s="47"/>
      <c r="T56" s="47"/>
      <c r="U56" s="47"/>
      <c r="V56" s="47"/>
      <c r="W56" s="14"/>
      <c r="Y56" s="249" t="s">
        <v>663</v>
      </c>
      <c r="Z56" s="524"/>
      <c r="AA56" s="524"/>
      <c r="AB56" s="524"/>
      <c r="AC56" s="24"/>
      <c r="AD56" s="39"/>
      <c r="AE56" s="39"/>
      <c r="AF56" s="39"/>
      <c r="AG56" s="39"/>
      <c r="AH56" s="39"/>
      <c r="AI56" s="42"/>
      <c r="AJ56" s="12"/>
      <c r="AK56" s="12"/>
      <c r="AL56" s="19"/>
      <c r="AM56" s="114"/>
      <c r="AN56" s="76"/>
      <c r="AO56" s="88"/>
      <c r="AP56" s="14"/>
      <c r="AQ56" s="14"/>
      <c r="AR56" s="12"/>
      <c r="AS56" s="12"/>
      <c r="AT56" s="12"/>
      <c r="AU56" s="19"/>
      <c r="AV56" s="114"/>
      <c r="AW56" s="76"/>
      <c r="AX56" s="88"/>
      <c r="AY56" s="14"/>
      <c r="AZ56" s="12"/>
      <c r="BA56" s="12"/>
      <c r="BB56" s="12"/>
      <c r="BC56" s="12"/>
      <c r="BD56" s="12"/>
      <c r="BE56" s="12"/>
      <c r="BF56" s="12"/>
      <c r="BG56" s="14"/>
      <c r="BH56" s="14"/>
      <c r="BI56" s="12"/>
      <c r="BJ56" s="12"/>
      <c r="BK56" s="51"/>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0"/>
      <c r="CN56" s="100"/>
      <c r="CO56" s="228"/>
      <c r="CP56" s="98"/>
      <c r="CQ56" s="55"/>
      <c r="CR56" s="55"/>
      <c r="CS56" s="55"/>
    </row>
    <row r="57" spans="1:97" ht="13.5" customHeight="1">
      <c r="A57" s="49"/>
      <c r="B57" s="14"/>
      <c r="C57" s="14"/>
      <c r="D57" s="12"/>
      <c r="E57" s="1916" t="s">
        <v>68</v>
      </c>
      <c r="F57" s="1917"/>
      <c r="G57" s="1917"/>
      <c r="H57" s="1917"/>
      <c r="I57" s="2332"/>
      <c r="J57" s="311"/>
      <c r="K57" s="312"/>
      <c r="L57" s="24"/>
      <c r="M57" s="24"/>
      <c r="N57" s="24" t="s">
        <v>79</v>
      </c>
      <c r="O57" s="24" t="s">
        <v>78</v>
      </c>
      <c r="P57" s="24" t="s">
        <v>69</v>
      </c>
      <c r="Q57" s="24"/>
      <c r="R57" s="64"/>
      <c r="S57" s="14"/>
      <c r="T57" s="14"/>
      <c r="U57" s="14"/>
      <c r="V57" s="14"/>
      <c r="W57" s="14"/>
      <c r="AF57" s="547"/>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55"/>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228"/>
      <c r="CP57" s="98"/>
      <c r="CQ57" s="55"/>
      <c r="CR57" s="55"/>
      <c r="CS57" s="55"/>
    </row>
    <row r="58" spans="1:97" ht="15" customHeight="1" thickBot="1">
      <c r="A58" s="252"/>
      <c r="B58" s="212"/>
      <c r="C58" s="212"/>
      <c r="D58" s="212"/>
      <c r="E58" s="212"/>
      <c r="F58" s="212"/>
      <c r="G58" s="212"/>
      <c r="H58" s="212"/>
      <c r="I58" s="212"/>
      <c r="J58" s="212"/>
      <c r="K58" s="212"/>
      <c r="L58" s="212"/>
      <c r="M58" s="212"/>
      <c r="N58" s="212"/>
      <c r="O58" s="212"/>
      <c r="P58" s="212"/>
      <c r="Q58" s="212"/>
      <c r="R58" s="212"/>
      <c r="S58" s="212"/>
      <c r="T58" s="212"/>
      <c r="U58" s="212"/>
      <c r="V58" s="212"/>
      <c r="W58" s="212"/>
      <c r="X58" s="76"/>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1"/>
      <c r="BM58" s="269"/>
      <c r="BN58" s="269"/>
      <c r="BO58" s="269"/>
      <c r="BP58" s="269"/>
      <c r="BQ58" s="269"/>
      <c r="BR58" s="269"/>
      <c r="BS58" s="269"/>
      <c r="BT58" s="269"/>
      <c r="BU58" s="99"/>
      <c r="BV58" s="99"/>
      <c r="BW58" s="99"/>
      <c r="BX58" s="99"/>
      <c r="BY58" s="99"/>
      <c r="BZ58" s="99"/>
      <c r="CA58" s="99"/>
      <c r="CB58" s="99"/>
      <c r="CC58" s="99"/>
      <c r="CD58" s="99"/>
      <c r="CE58" s="99"/>
      <c r="CF58" s="99"/>
      <c r="CG58" s="99"/>
      <c r="CH58" s="99"/>
      <c r="CI58" s="99"/>
      <c r="CJ58" s="99"/>
      <c r="CK58" s="99"/>
      <c r="CL58" s="99"/>
      <c r="CM58" s="269"/>
      <c r="CN58" s="269"/>
      <c r="CO58" s="229"/>
      <c r="CP58" s="51"/>
      <c r="CQ58" s="55"/>
      <c r="CR58" s="55"/>
      <c r="CS58" s="55"/>
    </row>
    <row r="59" spans="1:97" ht="15" customHeight="1">
      <c r="A59" s="286"/>
      <c r="B59" s="55"/>
      <c r="C59" s="55"/>
      <c r="D59" s="55"/>
      <c r="E59" s="55"/>
      <c r="F59" s="55"/>
      <c r="G59" s="55"/>
      <c r="H59" s="55"/>
      <c r="I59" s="55"/>
      <c r="J59" s="55"/>
      <c r="K59" s="55"/>
      <c r="L59" s="55"/>
      <c r="M59" s="55"/>
      <c r="N59" s="55"/>
      <c r="O59" s="55"/>
      <c r="P59" s="55"/>
      <c r="Q59" s="55"/>
      <c r="R59" s="55"/>
      <c r="S59" s="55"/>
      <c r="T59" s="55"/>
      <c r="U59" s="55"/>
      <c r="V59" s="55"/>
      <c r="W59" s="55"/>
      <c r="X59" s="55"/>
      <c r="Y59" s="51"/>
      <c r="Z59" s="51"/>
      <c r="AA59" s="51"/>
      <c r="AB59" s="51"/>
      <c r="AC59" s="51"/>
      <c r="AD59" s="51"/>
      <c r="AE59" s="51"/>
      <c r="AF59" s="51"/>
      <c r="AG59" s="51"/>
      <c r="AH59" s="51"/>
      <c r="AI59" s="51"/>
      <c r="AJ59" s="51"/>
      <c r="AK59" s="51"/>
      <c r="AL59" s="51"/>
      <c r="AM59" s="51"/>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1"/>
      <c r="CJ59" s="55"/>
      <c r="CK59" s="55"/>
      <c r="CL59" s="55"/>
      <c r="CM59" s="55"/>
      <c r="CN59" s="55"/>
      <c r="CO59" s="55"/>
      <c r="CP59" s="51"/>
      <c r="CQ59" s="55"/>
      <c r="CR59" s="55"/>
      <c r="CS59" s="55"/>
    </row>
    <row r="60" spans="1:97" ht="15" customHeight="1">
      <c r="A60" s="49"/>
      <c r="B60" s="51"/>
      <c r="C60" s="51"/>
      <c r="D60" s="51"/>
      <c r="E60" s="51"/>
      <c r="F60" s="51"/>
      <c r="G60" s="51"/>
      <c r="H60" s="51"/>
      <c r="I60" s="51"/>
      <c r="J60" s="51"/>
      <c r="K60" s="51"/>
      <c r="L60" s="51"/>
      <c r="M60" s="51"/>
      <c r="N60" s="51"/>
      <c r="O60" s="51"/>
      <c r="P60" s="51"/>
      <c r="Q60" s="51"/>
      <c r="R60" s="51"/>
      <c r="S60" s="51"/>
      <c r="T60" s="51"/>
      <c r="U60" s="51"/>
      <c r="V60" s="51"/>
      <c r="W60" s="51"/>
      <c r="X60" s="51"/>
      <c r="Y60" s="51"/>
      <c r="Z60" s="55"/>
      <c r="AA60" s="55"/>
      <c r="AB60" s="55"/>
      <c r="AC60" s="55"/>
      <c r="AD60" s="55"/>
      <c r="AE60" s="55"/>
      <c r="AF60" s="55"/>
      <c r="AG60" s="55"/>
      <c r="AH60" s="55"/>
      <c r="AI60" s="55"/>
      <c r="AJ60" s="55"/>
      <c r="AK60" s="55"/>
      <c r="AL60" s="55"/>
      <c r="AM60" s="51"/>
      <c r="BC60" s="55"/>
      <c r="BD60" s="55"/>
      <c r="BE60" s="55"/>
      <c r="BF60" s="55"/>
      <c r="BG60" s="55"/>
      <c r="BH60" s="55"/>
      <c r="BI60" s="55"/>
      <c r="BJ60" s="55"/>
      <c r="BK60" s="55"/>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5"/>
      <c r="CS60" s="55"/>
    </row>
    <row r="61" spans="1:97" ht="15" customHeight="1">
      <c r="A61" s="49"/>
      <c r="B61" s="55"/>
      <c r="C61" s="55"/>
      <c r="D61" s="55"/>
      <c r="E61" s="55"/>
      <c r="F61" s="55"/>
      <c r="G61" s="55"/>
      <c r="H61" s="55"/>
      <c r="I61" s="55"/>
      <c r="J61" s="55"/>
      <c r="K61" s="55"/>
      <c r="L61" s="55"/>
      <c r="M61" s="55"/>
      <c r="N61" s="55"/>
      <c r="O61" s="55"/>
      <c r="P61" s="55"/>
      <c r="Q61" s="55"/>
      <c r="R61" s="55"/>
      <c r="S61" s="55"/>
      <c r="T61" s="55"/>
      <c r="U61" s="55"/>
      <c r="V61" s="55"/>
      <c r="W61" s="55"/>
      <c r="X61" s="55"/>
      <c r="Y61" s="51"/>
      <c r="Z61" s="51"/>
      <c r="AA61" s="51"/>
      <c r="AB61" s="51"/>
      <c r="AC61" s="51"/>
      <c r="AD61" s="51"/>
      <c r="AE61" s="51"/>
      <c r="AF61" s="51"/>
      <c r="AG61" s="51"/>
      <c r="AH61" s="51"/>
      <c r="AI61" s="51"/>
      <c r="AJ61" s="51"/>
      <c r="AK61" s="51"/>
      <c r="AL61" s="51"/>
      <c r="AM61" s="51"/>
      <c r="BC61" s="51"/>
      <c r="BD61" s="51"/>
      <c r="BE61" s="51"/>
      <c r="BF61" s="51"/>
      <c r="BG61" s="51"/>
      <c r="BH61" s="51"/>
      <c r="BI61" s="51"/>
      <c r="BJ61" s="51"/>
      <c r="BK61" s="55"/>
      <c r="BL61" s="55"/>
      <c r="BM61" s="55"/>
      <c r="BN61" s="55"/>
      <c r="BO61" s="55"/>
      <c r="BP61" s="55"/>
      <c r="BQ61" s="55"/>
      <c r="BR61" s="55"/>
      <c r="BS61" s="55"/>
      <c r="BT61" s="55"/>
      <c r="BU61" s="55"/>
      <c r="CQ61" s="55"/>
      <c r="CR61" s="55"/>
      <c r="CS61" s="55"/>
    </row>
    <row r="62" spans="1:96" ht="15" customHeight="1">
      <c r="A62" s="49"/>
      <c r="B62" s="51"/>
      <c r="C62" s="51"/>
      <c r="D62" s="51"/>
      <c r="E62" s="51"/>
      <c r="F62" s="51"/>
      <c r="G62" s="51"/>
      <c r="H62" s="51"/>
      <c r="I62" s="51"/>
      <c r="J62" s="51"/>
      <c r="K62" s="51"/>
      <c r="L62" s="51"/>
      <c r="M62" s="51"/>
      <c r="N62" s="51"/>
      <c r="O62" s="51"/>
      <c r="P62" s="51"/>
      <c r="Q62" s="51"/>
      <c r="R62" s="51"/>
      <c r="S62" s="51"/>
      <c r="T62" s="51"/>
      <c r="U62" s="51"/>
      <c r="V62" s="51"/>
      <c r="W62" s="51"/>
      <c r="X62" s="51"/>
      <c r="Y62" s="55"/>
      <c r="Z62" s="55"/>
      <c r="AA62" s="55"/>
      <c r="AB62" s="55"/>
      <c r="AC62" s="55"/>
      <c r="AD62" s="55"/>
      <c r="AE62" s="55"/>
      <c r="AF62" s="55"/>
      <c r="AG62" s="55"/>
      <c r="AH62" s="55"/>
      <c r="AI62" s="55"/>
      <c r="AJ62" s="55"/>
      <c r="AK62" s="55"/>
      <c r="AL62" s="55"/>
      <c r="AM62" s="55"/>
      <c r="BC62" s="55"/>
      <c r="BD62" s="55"/>
      <c r="BE62" s="55"/>
      <c r="BF62" s="55"/>
      <c r="BG62" s="55"/>
      <c r="BH62" s="55"/>
      <c r="BI62" s="55"/>
      <c r="BJ62" s="55"/>
      <c r="BK62" s="51"/>
      <c r="BL62" s="55"/>
      <c r="BM62" s="55"/>
      <c r="BN62" s="55"/>
      <c r="BO62" s="55"/>
      <c r="BP62" s="55"/>
      <c r="BQ62" s="55"/>
      <c r="BR62" s="55"/>
      <c r="BS62" s="55"/>
      <c r="BT62" s="55"/>
      <c r="BU62" s="55"/>
      <c r="BV62" s="55"/>
      <c r="BW62" s="55"/>
      <c r="BX62" s="55"/>
      <c r="BY62" s="55"/>
      <c r="BZ62" s="55"/>
      <c r="CA62" s="55"/>
      <c r="CB62" s="55"/>
      <c r="CC62" s="55"/>
      <c r="CD62" s="296"/>
      <c r="CE62" s="55"/>
      <c r="CF62" s="55"/>
      <c r="CG62" s="55"/>
      <c r="CH62" s="51"/>
      <c r="CI62" s="55"/>
      <c r="CJ62" s="55"/>
      <c r="CK62" s="55"/>
      <c r="CL62" s="55"/>
      <c r="CM62" s="55"/>
      <c r="CN62" s="55"/>
      <c r="CO62" s="51"/>
      <c r="CP62" s="55"/>
      <c r="CQ62" s="55"/>
      <c r="CR62" s="55"/>
    </row>
    <row r="63" spans="1:96" ht="15" customHeight="1">
      <c r="A63" s="49"/>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1"/>
      <c r="CI63" s="55"/>
      <c r="CJ63" s="55"/>
      <c r="CK63" s="55"/>
      <c r="CL63" s="55"/>
      <c r="CM63" s="55"/>
      <c r="CN63" s="55"/>
      <c r="CO63" s="51"/>
      <c r="CP63" s="55"/>
      <c r="CQ63" s="55"/>
      <c r="CR63" s="55"/>
    </row>
    <row r="64" spans="1:96" ht="15" customHeight="1">
      <c r="A64" s="49"/>
      <c r="B64" s="51"/>
      <c r="C64" s="51"/>
      <c r="D64" s="51"/>
      <c r="E64" s="51"/>
      <c r="F64" s="51"/>
      <c r="G64" s="51"/>
      <c r="H64" s="51"/>
      <c r="I64" s="51"/>
      <c r="J64" s="51"/>
      <c r="K64" s="51"/>
      <c r="L64" s="51"/>
      <c r="M64" s="51"/>
      <c r="N64" s="51"/>
      <c r="O64" s="51"/>
      <c r="P64" s="51"/>
      <c r="Q64" s="51"/>
      <c r="R64" s="51"/>
      <c r="S64" s="51"/>
      <c r="T64" s="51"/>
      <c r="U64" s="51"/>
      <c r="V64" s="51"/>
      <c r="W64" s="51"/>
      <c r="X64" s="51"/>
      <c r="BK64" s="55"/>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5"/>
      <c r="CQ64" s="55"/>
      <c r="CR64" s="55"/>
    </row>
    <row r="65" spans="1:96" ht="1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1"/>
      <c r="CP65" s="55"/>
      <c r="CQ65" s="55"/>
      <c r="CR65" s="55"/>
    </row>
    <row r="66" spans="1:96" ht="15"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row>
    <row r="67" ht="15" customHeight="1"/>
    <row r="68" ht="15" customHeight="1"/>
    <row r="69" spans="26:57" ht="13.5" customHeight="1">
      <c r="Z69" s="47"/>
      <c r="AA69" s="47"/>
      <c r="AB69" s="47"/>
      <c r="AC69" s="47"/>
      <c r="AD69" s="47"/>
      <c r="AE69" s="47"/>
      <c r="AF69" s="47"/>
      <c r="AG69" s="47"/>
      <c r="AH69" s="47"/>
      <c r="AI69" s="47"/>
      <c r="AJ69" s="47"/>
      <c r="AK69" s="47"/>
      <c r="AL69" s="47"/>
      <c r="AM69" s="47"/>
      <c r="AN69" s="47"/>
      <c r="AO69" s="47"/>
      <c r="AP69" s="47"/>
      <c r="AQ69" s="47"/>
      <c r="AR69" s="47"/>
      <c r="AS69" s="47"/>
      <c r="AT69" s="47"/>
      <c r="AU69" s="227"/>
      <c r="AV69" s="227"/>
      <c r="AW69" s="227"/>
      <c r="AX69" s="227"/>
      <c r="AY69" s="227"/>
      <c r="AZ69" s="227"/>
      <c r="BA69" s="227"/>
      <c r="BB69" s="227"/>
      <c r="BC69" s="227"/>
      <c r="BD69" s="227"/>
      <c r="BE69" s="227"/>
    </row>
    <row r="70" spans="26:57" ht="13.5" customHeight="1">
      <c r="Z70" s="47"/>
      <c r="AA70" s="47"/>
      <c r="AB70" s="47"/>
      <c r="AC70" s="47"/>
      <c r="AD70" s="47"/>
      <c r="AE70" s="47"/>
      <c r="AF70" s="47"/>
      <c r="AG70" s="47"/>
      <c r="AH70" s="47"/>
      <c r="AI70" s="47"/>
      <c r="AJ70" s="47"/>
      <c r="AK70" s="47"/>
      <c r="AL70" s="47"/>
      <c r="AM70" s="47"/>
      <c r="AN70" s="47"/>
      <c r="AO70" s="47"/>
      <c r="AP70" s="47"/>
      <c r="AQ70" s="47"/>
      <c r="AR70" s="47"/>
      <c r="AS70" s="47"/>
      <c r="AT70" s="47"/>
      <c r="AU70" s="227"/>
      <c r="AV70" s="227"/>
      <c r="AW70" s="227"/>
      <c r="AX70" s="227"/>
      <c r="AY70" s="227"/>
      <c r="AZ70" s="227"/>
      <c r="BA70" s="227"/>
      <c r="BB70" s="227"/>
      <c r="BC70" s="227"/>
      <c r="BD70" s="227"/>
      <c r="BE70" s="227"/>
    </row>
    <row r="71" spans="26:57" ht="13.5" customHeight="1">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row>
    <row r="72" spans="26:57" ht="13.5" customHeight="1">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98"/>
      <c r="AX72" s="98"/>
      <c r="AY72" s="98"/>
      <c r="AZ72" s="98"/>
      <c r="BA72" s="98"/>
      <c r="BB72" s="98"/>
      <c r="BC72" s="98"/>
      <c r="BD72" s="98"/>
      <c r="BE72" s="98"/>
    </row>
    <row r="73" spans="26:57" ht="13.5" customHeight="1">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290"/>
      <c r="AZ73" s="290"/>
      <c r="BA73" s="290"/>
      <c r="BB73" s="290"/>
      <c r="BC73" s="47"/>
      <c r="BD73" s="47"/>
      <c r="BE73" s="47"/>
    </row>
    <row r="74" spans="26:57" ht="13.5" customHeight="1">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row>
    <row r="75" spans="26:57" ht="13.5" customHeight="1">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row>
    <row r="76" spans="26:57" ht="13.5" customHeight="1">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row>
    <row r="77" spans="26:57" ht="13.5" customHeight="1">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row>
    <row r="78" spans="26:57" ht="13.5" customHeight="1">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row>
    <row r="79" spans="26:57" ht="13.5" customHeight="1">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row>
    <row r="80" spans="26:57" ht="13.5" customHeight="1">
      <c r="Z80" s="14"/>
      <c r="AA80" s="51"/>
      <c r="AB80" s="51"/>
      <c r="AC80" s="51"/>
      <c r="AD80" s="51"/>
      <c r="AE80" s="51"/>
      <c r="AF80" s="51"/>
      <c r="AG80" s="51"/>
      <c r="AH80" s="51"/>
      <c r="AI80" s="51"/>
      <c r="AJ80" s="51"/>
      <c r="AK80" s="51"/>
      <c r="AL80" s="51"/>
      <c r="AM80" s="51"/>
      <c r="AN80" s="51"/>
      <c r="AO80" s="51"/>
      <c r="AP80" s="14"/>
      <c r="AQ80" s="14"/>
      <c r="AR80" s="14"/>
      <c r="AS80" s="14"/>
      <c r="AT80" s="14"/>
      <c r="AU80" s="14"/>
      <c r="AV80" s="14"/>
      <c r="AW80" s="51"/>
      <c r="AX80" s="51"/>
      <c r="AY80" s="51"/>
      <c r="AZ80" s="51"/>
      <c r="BA80" s="51"/>
      <c r="BB80" s="51"/>
      <c r="BC80" s="51"/>
      <c r="BD80" s="51"/>
      <c r="BE80" s="51"/>
    </row>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password="9350" sheet="1" scenarios="1" formatCells="0" selectLockedCells="1"/>
  <mergeCells count="333">
    <mergeCell ref="BA26:BL26"/>
    <mergeCell ref="BA27:BL27"/>
    <mergeCell ref="AO26:AZ26"/>
    <mergeCell ref="A3:AM3"/>
    <mergeCell ref="AG23:AN23"/>
    <mergeCell ref="AG24:AN24"/>
    <mergeCell ref="AO25:BL25"/>
    <mergeCell ref="AO19:AZ19"/>
    <mergeCell ref="B15:H15"/>
    <mergeCell ref="Y16:AN16"/>
    <mergeCell ref="BM28:BN28"/>
    <mergeCell ref="AO34:AZ34"/>
    <mergeCell ref="AO27:AZ27"/>
    <mergeCell ref="AO24:AT24"/>
    <mergeCell ref="BA28:BL29"/>
    <mergeCell ref="BA30:BL30"/>
    <mergeCell ref="BA31:BL31"/>
    <mergeCell ref="AO28:AZ29"/>
    <mergeCell ref="AO30:AZ30"/>
    <mergeCell ref="AO31:AZ31"/>
    <mergeCell ref="BA32:BL32"/>
    <mergeCell ref="BA33:BL33"/>
    <mergeCell ref="V46:V48"/>
    <mergeCell ref="BA21:BF21"/>
    <mergeCell ref="BA22:BF22"/>
    <mergeCell ref="BA23:BF23"/>
    <mergeCell ref="BA34:BL34"/>
    <mergeCell ref="BB44:BF44"/>
    <mergeCell ref="BL44:BO45"/>
    <mergeCell ref="BN21:BN27"/>
    <mergeCell ref="D47:J48"/>
    <mergeCell ref="D46:J46"/>
    <mergeCell ref="K47:O48"/>
    <mergeCell ref="P47:T48"/>
    <mergeCell ref="K45:O45"/>
    <mergeCell ref="P46:T46"/>
    <mergeCell ref="K46:O46"/>
    <mergeCell ref="AK46:AL46"/>
    <mergeCell ref="AJ45:AK45"/>
    <mergeCell ref="M20:V20"/>
    <mergeCell ref="M21:V21"/>
    <mergeCell ref="M22:V22"/>
    <mergeCell ref="AO32:AZ32"/>
    <mergeCell ref="AF30:AN30"/>
    <mergeCell ref="AA21:AF24"/>
    <mergeCell ref="Y20:Z27"/>
    <mergeCell ref="AA25:AC26"/>
    <mergeCell ref="AA27:AN27"/>
    <mergeCell ref="U31:V31"/>
    <mergeCell ref="B20:H22"/>
    <mergeCell ref="V38:V44"/>
    <mergeCell ref="AH14:AI14"/>
    <mergeCell ref="I15:V15"/>
    <mergeCell ref="Y17:AN17"/>
    <mergeCell ref="AB15:AE15"/>
    <mergeCell ref="AJ14:AK14"/>
    <mergeCell ref="B16:D17"/>
    <mergeCell ref="E16:H16"/>
    <mergeCell ref="E17:H17"/>
    <mergeCell ref="AC1:BM1"/>
    <mergeCell ref="B8:H8"/>
    <mergeCell ref="I8:V8"/>
    <mergeCell ref="B7:H7"/>
    <mergeCell ref="I7:V7"/>
    <mergeCell ref="B5:I5"/>
    <mergeCell ref="B6:H6"/>
    <mergeCell ref="I6:V6"/>
    <mergeCell ref="AK7:AL7"/>
    <mergeCell ref="A4:CO4"/>
    <mergeCell ref="B11:H11"/>
    <mergeCell ref="I11:V11"/>
    <mergeCell ref="AG10:AG11"/>
    <mergeCell ref="B9:H10"/>
    <mergeCell ref="I9:V10"/>
    <mergeCell ref="AG7:AG9"/>
    <mergeCell ref="B13:H13"/>
    <mergeCell ref="I13:V13"/>
    <mergeCell ref="B12:H12"/>
    <mergeCell ref="I12:V12"/>
    <mergeCell ref="I20:L20"/>
    <mergeCell ref="I21:L21"/>
    <mergeCell ref="I22:L22"/>
    <mergeCell ref="B14:H14"/>
    <mergeCell ref="I14:V14"/>
    <mergeCell ref="B18:D18"/>
    <mergeCell ref="E18:H18"/>
    <mergeCell ref="I18:V18"/>
    <mergeCell ref="I17:V17"/>
    <mergeCell ref="I16:V16"/>
    <mergeCell ref="Y18:AN18"/>
    <mergeCell ref="B19:D19"/>
    <mergeCell ref="E19:H19"/>
    <mergeCell ref="I19:V19"/>
    <mergeCell ref="I27:V27"/>
    <mergeCell ref="I28:V28"/>
    <mergeCell ref="I26:V26"/>
    <mergeCell ref="P33:T33"/>
    <mergeCell ref="K37:O37"/>
    <mergeCell ref="B23:H23"/>
    <mergeCell ref="I23:V23"/>
    <mergeCell ref="B24:H24"/>
    <mergeCell ref="I24:V24"/>
    <mergeCell ref="B26:H28"/>
    <mergeCell ref="V33:V35"/>
    <mergeCell ref="G34:J34"/>
    <mergeCell ref="D33:F35"/>
    <mergeCell ref="K33:O33"/>
    <mergeCell ref="K42:O42"/>
    <mergeCell ref="P42:T42"/>
    <mergeCell ref="G41:J41"/>
    <mergeCell ref="K41:O41"/>
    <mergeCell ref="G42:J42"/>
    <mergeCell ref="B25:H25"/>
    <mergeCell ref="B32:C35"/>
    <mergeCell ref="I25:V25"/>
    <mergeCell ref="G44:J44"/>
    <mergeCell ref="K44:O44"/>
    <mergeCell ref="G43:J43"/>
    <mergeCell ref="K43:O43"/>
    <mergeCell ref="P37:T37"/>
    <mergeCell ref="K35:O35"/>
    <mergeCell ref="K36:T36"/>
    <mergeCell ref="D40:F41"/>
    <mergeCell ref="K38:O38"/>
    <mergeCell ref="K39:O39"/>
    <mergeCell ref="G38:J38"/>
    <mergeCell ref="K40:O40"/>
    <mergeCell ref="D38:F39"/>
    <mergeCell ref="P34:T34"/>
    <mergeCell ref="P35:T35"/>
    <mergeCell ref="K34:O34"/>
    <mergeCell ref="B31:E31"/>
    <mergeCell ref="P32:T32"/>
    <mergeCell ref="K32:O32"/>
    <mergeCell ref="G33:J33"/>
    <mergeCell ref="G35:J35"/>
    <mergeCell ref="BT33:BW33"/>
    <mergeCell ref="BC35:BE35"/>
    <mergeCell ref="BG35:BL35"/>
    <mergeCell ref="AF33:AN33"/>
    <mergeCell ref="AQ35:AS35"/>
    <mergeCell ref="BA35:BB35"/>
    <mergeCell ref="AO35:AP35"/>
    <mergeCell ref="AU35:AZ35"/>
    <mergeCell ref="AO33:AZ33"/>
    <mergeCell ref="CD53:CL53"/>
    <mergeCell ref="BU50:CC51"/>
    <mergeCell ref="AF31:AN31"/>
    <mergeCell ref="AF32:AN32"/>
    <mergeCell ref="BP46:BT46"/>
    <mergeCell ref="BP47:BT47"/>
    <mergeCell ref="BU46:CC46"/>
    <mergeCell ref="CC38:CG38"/>
    <mergeCell ref="CC34:CG34"/>
    <mergeCell ref="BX32:CB32"/>
    <mergeCell ref="BU52:CC52"/>
    <mergeCell ref="BU54:CC54"/>
    <mergeCell ref="BU55:CC55"/>
    <mergeCell ref="BU53:CC53"/>
    <mergeCell ref="CD50:CL51"/>
    <mergeCell ref="AS53:AV53"/>
    <mergeCell ref="CN54:CN55"/>
    <mergeCell ref="CM48:CM49"/>
    <mergeCell ref="CM50:CM51"/>
    <mergeCell ref="CN50:CN52"/>
    <mergeCell ref="CN48:CN49"/>
    <mergeCell ref="CD54:CL54"/>
    <mergeCell ref="CD55:CL55"/>
    <mergeCell ref="CD52:CL52"/>
    <mergeCell ref="BO55:BT55"/>
    <mergeCell ref="AT54:AU54"/>
    <mergeCell ref="P43:T43"/>
    <mergeCell ref="U47:U48"/>
    <mergeCell ref="BL53:BN55"/>
    <mergeCell ref="BO54:BT54"/>
    <mergeCell ref="BO50:BT51"/>
    <mergeCell ref="BO52:BT52"/>
    <mergeCell ref="BO53:BT53"/>
    <mergeCell ref="P44:T44"/>
    <mergeCell ref="CD47:CL47"/>
    <mergeCell ref="BU43:CC43"/>
    <mergeCell ref="BU44:CC44"/>
    <mergeCell ref="BU45:CC45"/>
    <mergeCell ref="Y29:Z35"/>
    <mergeCell ref="AA30:AE30"/>
    <mergeCell ref="AA31:AE32"/>
    <mergeCell ref="AA33:AE35"/>
    <mergeCell ref="BX35:CB35"/>
    <mergeCell ref="BX34:CB34"/>
    <mergeCell ref="CC35:CG35"/>
    <mergeCell ref="BX33:CB33"/>
    <mergeCell ref="CC33:CG33"/>
    <mergeCell ref="CE19:CL19"/>
    <mergeCell ref="BW22:CD22"/>
    <mergeCell ref="BW23:CD23"/>
    <mergeCell ref="BW24:CD24"/>
    <mergeCell ref="CE22:CL22"/>
    <mergeCell ref="CI21:CL21"/>
    <mergeCell ref="CE23:CL23"/>
    <mergeCell ref="CI20:CL20"/>
    <mergeCell ref="CE21:CH21"/>
    <mergeCell ref="CE20:CH20"/>
    <mergeCell ref="CC36:CG36"/>
    <mergeCell ref="CE9:CF9"/>
    <mergeCell ref="CM19:CN19"/>
    <mergeCell ref="CF11:CF15"/>
    <mergeCell ref="CN21:CN25"/>
    <mergeCell ref="BX29:CG29"/>
    <mergeCell ref="BX30:CG30"/>
    <mergeCell ref="CI35:CI38"/>
    <mergeCell ref="BX37:CB37"/>
    <mergeCell ref="CA10:CD10"/>
    <mergeCell ref="BG21:BL21"/>
    <mergeCell ref="BG22:BL22"/>
    <mergeCell ref="AA52:AB52"/>
    <mergeCell ref="AD52:AF52"/>
    <mergeCell ref="BL48:BN52"/>
    <mergeCell ref="AF34:AN34"/>
    <mergeCell ref="AG21:AN21"/>
    <mergeCell ref="AG22:AN22"/>
    <mergeCell ref="AU21:AZ21"/>
    <mergeCell ref="AU22:AZ22"/>
    <mergeCell ref="AR7:AS7"/>
    <mergeCell ref="AU12:AX12"/>
    <mergeCell ref="AO17:BL17"/>
    <mergeCell ref="BA20:BF20"/>
    <mergeCell ref="BA19:BL19"/>
    <mergeCell ref="AO16:BL16"/>
    <mergeCell ref="AO18:BL18"/>
    <mergeCell ref="BS15:BV15"/>
    <mergeCell ref="BS18:BZ18"/>
    <mergeCell ref="BR21:BV21"/>
    <mergeCell ref="BW15:CD15"/>
    <mergeCell ref="BW19:CD19"/>
    <mergeCell ref="BR20:BT20"/>
    <mergeCell ref="BW20:BZ20"/>
    <mergeCell ref="E57:I57"/>
    <mergeCell ref="BR32:BS34"/>
    <mergeCell ref="BN30:BN35"/>
    <mergeCell ref="E56:I56"/>
    <mergeCell ref="E55:I55"/>
    <mergeCell ref="BR35:BW35"/>
    <mergeCell ref="AQ54:AR54"/>
    <mergeCell ref="Y52:Z52"/>
    <mergeCell ref="BT32:BW32"/>
    <mergeCell ref="E54:I54"/>
    <mergeCell ref="CE24:CL24"/>
    <mergeCell ref="BU11:BV11"/>
    <mergeCell ref="BU12:BV12"/>
    <mergeCell ref="BW11:BZ11"/>
    <mergeCell ref="BW12:BZ12"/>
    <mergeCell ref="BS13:BV13"/>
    <mergeCell ref="BW13:CD13"/>
    <mergeCell ref="BW14:CD14"/>
    <mergeCell ref="CA20:CD20"/>
    <mergeCell ref="BS14:BV14"/>
    <mergeCell ref="CC32:CG32"/>
    <mergeCell ref="CC31:CG31"/>
    <mergeCell ref="BX31:CB31"/>
    <mergeCell ref="CE25:CL25"/>
    <mergeCell ref="BS28:BZ28"/>
    <mergeCell ref="BW25:CD25"/>
    <mergeCell ref="BR25:BV25"/>
    <mergeCell ref="BS8:BX8"/>
    <mergeCell ref="BN16:BN17"/>
    <mergeCell ref="BT9:BV9"/>
    <mergeCell ref="BW10:BZ10"/>
    <mergeCell ref="BW9:CD9"/>
    <mergeCell ref="BM14:BN14"/>
    <mergeCell ref="BR13:BR15"/>
    <mergeCell ref="CA12:CD12"/>
    <mergeCell ref="CA11:CD11"/>
    <mergeCell ref="BR11:BT12"/>
    <mergeCell ref="BM19:BN19"/>
    <mergeCell ref="BX38:CB38"/>
    <mergeCell ref="BW21:BZ21"/>
    <mergeCell ref="BR22:BV22"/>
    <mergeCell ref="BR23:BV23"/>
    <mergeCell ref="BT34:BW34"/>
    <mergeCell ref="BR29:BW29"/>
    <mergeCell ref="CA21:CD21"/>
    <mergeCell ref="BR30:BW30"/>
    <mergeCell ref="BX36:CB36"/>
    <mergeCell ref="CN46:CN47"/>
    <mergeCell ref="AN45:AO45"/>
    <mergeCell ref="AR45:AS45"/>
    <mergeCell ref="AM46:AN46"/>
    <mergeCell ref="AP46:AQ46"/>
    <mergeCell ref="BU47:CC47"/>
    <mergeCell ref="CN44:CN45"/>
    <mergeCell ref="BB45:BF45"/>
    <mergeCell ref="BL46:BO47"/>
    <mergeCell ref="CM44:CM45"/>
    <mergeCell ref="B36:C44"/>
    <mergeCell ref="AF35:AN35"/>
    <mergeCell ref="B46:C48"/>
    <mergeCell ref="BG20:BL20"/>
    <mergeCell ref="BG23:BL23"/>
    <mergeCell ref="BG24:BL24"/>
    <mergeCell ref="BA24:BF24"/>
    <mergeCell ref="AU20:AZ20"/>
    <mergeCell ref="AO20:AT20"/>
    <mergeCell ref="AO21:AT21"/>
    <mergeCell ref="AO22:AT22"/>
    <mergeCell ref="P38:T38"/>
    <mergeCell ref="BR36:BW36"/>
    <mergeCell ref="BR37:BT38"/>
    <mergeCell ref="BU37:BW37"/>
    <mergeCell ref="BR24:BV24"/>
    <mergeCell ref="AU23:AZ23"/>
    <mergeCell ref="AU24:AZ24"/>
    <mergeCell ref="AO23:AT23"/>
    <mergeCell ref="U36:V36"/>
    <mergeCell ref="CC37:CG37"/>
    <mergeCell ref="CD48:CL49"/>
    <mergeCell ref="P39:T39"/>
    <mergeCell ref="G40:J40"/>
    <mergeCell ref="P40:T40"/>
    <mergeCell ref="G39:J39"/>
    <mergeCell ref="BO48:BT49"/>
    <mergeCell ref="BU38:BW38"/>
    <mergeCell ref="BU48:CC49"/>
    <mergeCell ref="BP44:BT44"/>
    <mergeCell ref="D43:F43"/>
    <mergeCell ref="D42:F42"/>
    <mergeCell ref="P41:T41"/>
    <mergeCell ref="CM46:CM47"/>
    <mergeCell ref="CD44:CL44"/>
    <mergeCell ref="CD45:CL45"/>
    <mergeCell ref="D44:F44"/>
    <mergeCell ref="CD43:CL43"/>
    <mergeCell ref="BP45:BT45"/>
    <mergeCell ref="CD46:CL46"/>
  </mergeCells>
  <conditionalFormatting sqref="CH32:CH38 CI32:CI35 U45:V45 U47:U48 CN53 CO46:CO53 BM37:BN37 BM38:BM40 U55:U56 CM21:CM26 CN21 BM41:BN41 CO31:CP33 CP28 CO28:CO29 CP45:CP51 CP54:CP57 BM31:BM35 BM30:BN30 CN56:CN58 CO55:CO58 CM44:CM58 U33:U35 BM16:BM18 BM21:BN21 CM16 CE11:CE15 U38:U44 CH29:CI30 CN44:CN50 BM22:BM27">
    <cfRule type="cellIs" priority="1" dxfId="0" operator="equal" stopIfTrue="1">
      <formula>"×"</formula>
    </cfRule>
    <cfRule type="cellIs" priority="2" dxfId="1" operator="equal" stopIfTrue="1">
      <formula>"△"</formula>
    </cfRule>
  </conditionalFormatting>
  <conditionalFormatting sqref="N56:N57">
    <cfRule type="cellIs" priority="3" dxfId="2" operator="equal" stopIfTrue="1">
      <formula>"×"</formula>
    </cfRule>
    <cfRule type="cellIs" priority="4" dxfId="1" operator="equal" stopIfTrue="1">
      <formula>"△"</formula>
    </cfRule>
  </conditionalFormatting>
  <printOptions/>
  <pageMargins left="0.7874015748031497" right="0.3937007874015748" top="0.55" bottom="0.1968503937007874" header="0.4" footer="0.34"/>
  <pageSetup horizontalDpi="300" verticalDpi="300" orientation="landscape" paperSize="9" scale="66" r:id="rId2"/>
  <headerFooter alignWithMargins="0">
    <oddHeader>&amp;L&amp;"ＭＳ Ｐ明朝,標準"&amp;8H24-070</oddHeader>
  </headerFooter>
  <drawing r:id="rId1"/>
</worksheet>
</file>

<file path=xl/worksheets/sheet2.xml><?xml version="1.0" encoding="utf-8"?>
<worksheet xmlns="http://schemas.openxmlformats.org/spreadsheetml/2006/main" xmlns:r="http://schemas.openxmlformats.org/officeDocument/2006/relationships">
  <dimension ref="A1:BA63"/>
  <sheetViews>
    <sheetView showGridLines="0" view="pageBreakPreview" zoomScaleSheetLayoutView="100" workbookViewId="0" topLeftCell="A1">
      <selection activeCell="F5" sqref="F5:AR5"/>
    </sheetView>
  </sheetViews>
  <sheetFormatPr defaultColWidth="9.00390625" defaultRowHeight="13.5"/>
  <cols>
    <col min="1" max="1" width="1.875" style="570" customWidth="1"/>
    <col min="2" max="2" width="1.75390625" style="570" customWidth="1"/>
    <col min="3" max="11" width="2.00390625" style="570" customWidth="1"/>
    <col min="12" max="12" width="2.25390625" style="570" customWidth="1"/>
    <col min="13" max="15" width="2.00390625" style="570" customWidth="1"/>
    <col min="16" max="16" width="2.25390625" style="570" customWidth="1"/>
    <col min="17" max="17" width="2.50390625" style="570" customWidth="1"/>
    <col min="18" max="32" width="2.00390625" style="570" customWidth="1"/>
    <col min="33" max="33" width="1.875" style="570" customWidth="1"/>
    <col min="34" max="34" width="2.125" style="570" customWidth="1"/>
    <col min="35" max="35" width="1.4921875" style="570" customWidth="1"/>
    <col min="36" max="37" width="1.75390625" style="570" customWidth="1"/>
    <col min="38" max="39" width="1.625" style="570" customWidth="1"/>
    <col min="40" max="41" width="1.75390625" style="570" customWidth="1"/>
    <col min="42" max="42" width="1.4921875" style="570" customWidth="1"/>
    <col min="43" max="43" width="2.625" style="570" customWidth="1"/>
    <col min="44" max="44" width="3.75390625" style="570" customWidth="1"/>
    <col min="45" max="45" width="2.875" style="570" customWidth="1"/>
    <col min="46" max="52" width="2.00390625" style="570" customWidth="1"/>
    <col min="53" max="16384" width="9.00390625" style="570" customWidth="1"/>
  </cols>
  <sheetData>
    <row r="1" spans="1:45" ht="15.75" customHeight="1">
      <c r="A1" s="1239" t="s">
        <v>100</v>
      </c>
      <c r="B1" s="1239"/>
      <c r="C1" s="1239"/>
      <c r="D1" s="1239"/>
      <c r="E1" s="1239"/>
      <c r="F1" s="1239"/>
      <c r="G1" s="1239"/>
      <c r="H1" s="1239"/>
      <c r="I1" s="1239"/>
      <c r="J1" s="1239"/>
      <c r="K1" s="1239"/>
      <c r="L1" s="1239"/>
      <c r="M1" s="1239"/>
      <c r="N1" s="1239"/>
      <c r="O1" s="1239"/>
      <c r="P1" s="1239"/>
      <c r="Q1" s="1239"/>
      <c r="R1" s="1239"/>
      <c r="S1" s="1239"/>
      <c r="T1" s="1239"/>
      <c r="U1" s="1239"/>
      <c r="V1" s="1239"/>
      <c r="W1" s="1239"/>
      <c r="X1" s="1239"/>
      <c r="Y1" s="1239"/>
      <c r="Z1" s="1239"/>
      <c r="AA1" s="1239"/>
      <c r="AB1" s="1239"/>
      <c r="AC1" s="1239"/>
      <c r="AD1" s="1239"/>
      <c r="AE1" s="1239"/>
      <c r="AF1" s="1239"/>
      <c r="AG1" s="1239"/>
      <c r="AH1" s="1239"/>
      <c r="AI1" s="1239"/>
      <c r="AJ1" s="1239"/>
      <c r="AK1" s="1239"/>
      <c r="AL1" s="1239"/>
      <c r="AM1" s="1239"/>
      <c r="AN1" s="1239"/>
      <c r="AO1" s="1239"/>
      <c r="AP1" s="1239"/>
      <c r="AQ1" s="1239"/>
      <c r="AR1" s="1239"/>
      <c r="AS1" s="1239"/>
    </row>
    <row r="2" spans="1:45" ht="11.25" customHeight="1">
      <c r="A2" s="589"/>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0"/>
      <c r="AB2" s="589"/>
      <c r="AC2" s="589"/>
      <c r="AD2" s="589"/>
      <c r="AE2" s="589"/>
      <c r="AF2" s="589"/>
      <c r="AG2" s="589"/>
      <c r="AH2" s="589"/>
      <c r="AI2" s="589"/>
      <c r="AJ2" s="589"/>
      <c r="AK2" s="589"/>
      <c r="AL2" s="589"/>
      <c r="AM2" s="589"/>
      <c r="AN2" s="590"/>
      <c r="AO2" s="580"/>
      <c r="AP2" s="591"/>
      <c r="AQ2" s="591"/>
      <c r="AR2" s="591"/>
      <c r="AS2" s="588"/>
    </row>
    <row r="3" spans="1:51" ht="13.5" customHeight="1">
      <c r="A3" s="1240" t="s">
        <v>706</v>
      </c>
      <c r="B3" s="1240"/>
      <c r="C3" s="1240"/>
      <c r="D3" s="1240"/>
      <c r="E3" s="1240"/>
      <c r="F3" s="1240"/>
      <c r="G3" s="1240"/>
      <c r="H3" s="1240"/>
      <c r="I3" s="1240"/>
      <c r="J3" s="1240"/>
      <c r="K3" s="1240"/>
      <c r="L3" s="1240"/>
      <c r="M3" s="1240"/>
      <c r="N3" s="1240"/>
      <c r="O3" s="1240"/>
      <c r="P3" s="1240"/>
      <c r="Q3" s="1240"/>
      <c r="R3" s="1240"/>
      <c r="S3" s="1240"/>
      <c r="T3" s="1240"/>
      <c r="U3" s="1240"/>
      <c r="V3" s="1240"/>
      <c r="W3" s="1240"/>
      <c r="X3" s="1240"/>
      <c r="Y3" s="1240"/>
      <c r="Z3" s="1240"/>
      <c r="AA3" s="1240"/>
      <c r="AB3" s="1240"/>
      <c r="AC3" s="1240"/>
      <c r="AD3" s="1240"/>
      <c r="AE3" s="1240"/>
      <c r="AF3" s="1240"/>
      <c r="AG3" s="1240"/>
      <c r="AH3" s="1240"/>
      <c r="AI3" s="1240"/>
      <c r="AJ3" s="1240"/>
      <c r="AK3" s="1240"/>
      <c r="AL3" s="1240"/>
      <c r="AM3" s="1240"/>
      <c r="AN3" s="590"/>
      <c r="AO3" s="580"/>
      <c r="AP3" s="591"/>
      <c r="AQ3" s="591"/>
      <c r="AR3" s="591"/>
      <c r="AS3" s="588"/>
      <c r="AY3" s="588"/>
    </row>
    <row r="4" spans="1:45" ht="13.5" customHeight="1" thickBot="1">
      <c r="A4" s="1205" t="s">
        <v>110</v>
      </c>
      <c r="B4" s="1205"/>
      <c r="C4" s="1205"/>
      <c r="D4" s="1205"/>
      <c r="E4" s="1205"/>
      <c r="F4" s="1205"/>
      <c r="G4" s="1205"/>
      <c r="H4" s="1205"/>
      <c r="I4" s="1205"/>
      <c r="J4" s="1205"/>
      <c r="K4" s="1205"/>
      <c r="L4" s="1205"/>
      <c r="M4" s="1205"/>
      <c r="N4" s="1205"/>
      <c r="O4" s="1205"/>
      <c r="P4" s="1205"/>
      <c r="Q4" s="1205"/>
      <c r="R4" s="1205"/>
      <c r="S4" s="1205"/>
      <c r="T4" s="1205"/>
      <c r="U4" s="1205"/>
      <c r="V4" s="1205"/>
      <c r="W4" s="1205"/>
      <c r="X4" s="1205"/>
      <c r="Y4" s="1205"/>
      <c r="Z4" s="1205"/>
      <c r="AA4" s="1205"/>
      <c r="AB4" s="1205"/>
      <c r="AC4" s="1205"/>
      <c r="AD4" s="1205"/>
      <c r="AE4" s="1205"/>
      <c r="AF4" s="1205"/>
      <c r="AG4" s="1205"/>
      <c r="AH4" s="1205"/>
      <c r="AI4" s="1205"/>
      <c r="AJ4" s="1205"/>
      <c r="AK4" s="1205"/>
      <c r="AL4" s="1205"/>
      <c r="AM4" s="1205"/>
      <c r="AN4" s="1205"/>
      <c r="AO4" s="1205"/>
      <c r="AP4" s="1205"/>
      <c r="AQ4" s="1205"/>
      <c r="AR4" s="1205"/>
      <c r="AS4" s="1205"/>
    </row>
    <row r="5" spans="1:45" ht="13.5" customHeight="1">
      <c r="A5" s="889" t="s">
        <v>111</v>
      </c>
      <c r="B5" s="890"/>
      <c r="C5" s="890"/>
      <c r="D5" s="890"/>
      <c r="E5" s="891"/>
      <c r="F5" s="1201" t="s">
        <v>721</v>
      </c>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071"/>
    </row>
    <row r="6" spans="1:45" ht="13.5" customHeight="1">
      <c r="A6" s="1196" t="s">
        <v>112</v>
      </c>
      <c r="B6" s="1197"/>
      <c r="C6" s="1185" t="s">
        <v>113</v>
      </c>
      <c r="D6" s="1186"/>
      <c r="E6" s="1186"/>
      <c r="F6" s="1186"/>
      <c r="G6" s="1186"/>
      <c r="H6" s="1186"/>
      <c r="I6" s="1186"/>
      <c r="J6" s="1186"/>
      <c r="K6" s="1186"/>
      <c r="L6" s="1186"/>
      <c r="M6" s="1186"/>
      <c r="N6" s="1186"/>
      <c r="O6" s="1186"/>
      <c r="P6" s="1186"/>
      <c r="Q6" s="1186"/>
      <c r="R6" s="1186"/>
      <c r="S6" s="1186"/>
      <c r="T6" s="1186"/>
      <c r="U6" s="1186"/>
      <c r="V6" s="1185" t="s">
        <v>114</v>
      </c>
      <c r="W6" s="1186"/>
      <c r="X6" s="1186"/>
      <c r="Y6" s="1186"/>
      <c r="Z6" s="1186"/>
      <c r="AA6" s="1186"/>
      <c r="AB6" s="1186"/>
      <c r="AC6" s="1186"/>
      <c r="AD6" s="1186"/>
      <c r="AE6" s="1185" t="s">
        <v>115</v>
      </c>
      <c r="AF6" s="1186"/>
      <c r="AG6" s="1186"/>
      <c r="AH6" s="1186"/>
      <c r="AI6" s="1186"/>
      <c r="AJ6" s="1186"/>
      <c r="AK6" s="1186"/>
      <c r="AL6" s="1186"/>
      <c r="AM6" s="1186"/>
      <c r="AN6" s="1186"/>
      <c r="AO6" s="1186"/>
      <c r="AP6" s="1186"/>
      <c r="AQ6" s="1186"/>
      <c r="AR6" s="1186"/>
      <c r="AS6" s="1267"/>
    </row>
    <row r="7" spans="1:45" ht="13.5" customHeight="1">
      <c r="A7" s="1198"/>
      <c r="B7" s="1199"/>
      <c r="C7" s="1187"/>
      <c r="D7" s="1172"/>
      <c r="E7" s="1172"/>
      <c r="F7" s="1172"/>
      <c r="G7" s="1172"/>
      <c r="H7" s="1172"/>
      <c r="I7" s="1172"/>
      <c r="J7" s="1172"/>
      <c r="K7" s="1172"/>
      <c r="L7" s="1172"/>
      <c r="M7" s="1172"/>
      <c r="N7" s="1172"/>
      <c r="O7" s="1172"/>
      <c r="P7" s="1172"/>
      <c r="Q7" s="1172"/>
      <c r="R7" s="1172"/>
      <c r="S7" s="1172"/>
      <c r="T7" s="1172"/>
      <c r="U7" s="1173"/>
      <c r="V7" s="1177"/>
      <c r="W7" s="1178"/>
      <c r="X7" s="1178"/>
      <c r="Y7" s="1178"/>
      <c r="Z7" s="1178"/>
      <c r="AA7" s="1178"/>
      <c r="AB7" s="1178"/>
      <c r="AC7" s="1178"/>
      <c r="AD7" s="1179"/>
      <c r="AE7" s="1268" t="s">
        <v>727</v>
      </c>
      <c r="AF7" s="1269"/>
      <c r="AG7" s="1269"/>
      <c r="AH7" s="1269"/>
      <c r="AI7" s="1269"/>
      <c r="AJ7" s="1269"/>
      <c r="AK7" s="1269"/>
      <c r="AL7" s="1269"/>
      <c r="AM7" s="1269"/>
      <c r="AN7" s="1269"/>
      <c r="AO7" s="1269"/>
      <c r="AP7" s="1269"/>
      <c r="AQ7" s="1269"/>
      <c r="AR7" s="1269"/>
      <c r="AS7" s="1270"/>
    </row>
    <row r="8" spans="1:45" ht="13.5" customHeight="1">
      <c r="A8" s="1194"/>
      <c r="B8" s="1191"/>
      <c r="C8" s="1174"/>
      <c r="D8" s="1175"/>
      <c r="E8" s="1175"/>
      <c r="F8" s="1175"/>
      <c r="G8" s="1175"/>
      <c r="H8" s="1175"/>
      <c r="I8" s="1175"/>
      <c r="J8" s="1175"/>
      <c r="K8" s="1175"/>
      <c r="L8" s="1175"/>
      <c r="M8" s="1175"/>
      <c r="N8" s="1175"/>
      <c r="O8" s="1175"/>
      <c r="P8" s="1175"/>
      <c r="Q8" s="1175"/>
      <c r="R8" s="1175"/>
      <c r="S8" s="1175"/>
      <c r="T8" s="1175"/>
      <c r="U8" s="1176"/>
      <c r="V8" s="1180"/>
      <c r="W8" s="1181"/>
      <c r="X8" s="1181"/>
      <c r="Y8" s="1181"/>
      <c r="Z8" s="1181"/>
      <c r="AA8" s="1181"/>
      <c r="AB8" s="1181"/>
      <c r="AC8" s="1181"/>
      <c r="AD8" s="1182"/>
      <c r="AE8" s="1271"/>
      <c r="AF8" s="1272"/>
      <c r="AG8" s="1272"/>
      <c r="AH8" s="1272"/>
      <c r="AI8" s="1272"/>
      <c r="AJ8" s="1272"/>
      <c r="AK8" s="1272"/>
      <c r="AL8" s="1272"/>
      <c r="AM8" s="1272"/>
      <c r="AN8" s="1272"/>
      <c r="AO8" s="1272"/>
      <c r="AP8" s="1272"/>
      <c r="AQ8" s="1272"/>
      <c r="AR8" s="1272"/>
      <c r="AS8" s="1273"/>
    </row>
    <row r="9" spans="1:45" ht="13.5" customHeight="1">
      <c r="A9" s="1168" t="s">
        <v>116</v>
      </c>
      <c r="B9" s="1247"/>
      <c r="C9" s="1247"/>
      <c r="D9" s="1247"/>
      <c r="E9" s="1248"/>
      <c r="F9" s="1226" t="s">
        <v>117</v>
      </c>
      <c r="G9" s="1226"/>
      <c r="H9" s="1226"/>
      <c r="I9" s="1226"/>
      <c r="J9" s="1226"/>
      <c r="K9" s="1226"/>
      <c r="L9" s="1226"/>
      <c r="M9" s="1226"/>
      <c r="N9" s="1226"/>
      <c r="O9" s="1226"/>
      <c r="P9" s="1226"/>
      <c r="Q9" s="1226"/>
      <c r="R9" s="1226"/>
      <c r="S9" s="1226"/>
      <c r="T9" s="1226"/>
      <c r="U9" s="1226"/>
      <c r="V9" s="1249" t="s">
        <v>118</v>
      </c>
      <c r="W9" s="1247"/>
      <c r="X9" s="1247"/>
      <c r="Y9" s="1247"/>
      <c r="Z9" s="1247"/>
      <c r="AA9" s="1247"/>
      <c r="AB9" s="1247"/>
      <c r="AC9" s="1247"/>
      <c r="AD9" s="1247"/>
      <c r="AE9" s="1247"/>
      <c r="AF9" s="1247"/>
      <c r="AG9" s="1247"/>
      <c r="AH9" s="1247"/>
      <c r="AI9" s="1247"/>
      <c r="AJ9" s="1247"/>
      <c r="AK9" s="1247"/>
      <c r="AL9" s="1247"/>
      <c r="AM9" s="1247"/>
      <c r="AN9" s="1247"/>
      <c r="AO9" s="1247"/>
      <c r="AP9" s="1247"/>
      <c r="AQ9" s="1247"/>
      <c r="AR9" s="1247"/>
      <c r="AS9" s="1250"/>
    </row>
    <row r="10" spans="1:45" ht="13.5" customHeight="1">
      <c r="A10" s="1153" t="s">
        <v>119</v>
      </c>
      <c r="B10" s="1144"/>
      <c r="C10" s="1144"/>
      <c r="D10" s="1144"/>
      <c r="E10" s="1145"/>
      <c r="F10" s="1187"/>
      <c r="G10" s="1142"/>
      <c r="H10" s="1142"/>
      <c r="I10" s="1142"/>
      <c r="J10" s="1142"/>
      <c r="K10" s="1142"/>
      <c r="L10" s="1142"/>
      <c r="M10" s="1142"/>
      <c r="N10" s="1142"/>
      <c r="O10" s="1142"/>
      <c r="P10" s="1142"/>
      <c r="Q10" s="1142"/>
      <c r="R10" s="1142"/>
      <c r="S10" s="1142"/>
      <c r="T10" s="1142"/>
      <c r="U10" s="1143"/>
      <c r="V10" s="1192" t="s">
        <v>120</v>
      </c>
      <c r="W10" s="1193"/>
      <c r="X10" s="1193"/>
      <c r="Y10" s="1193"/>
      <c r="Z10" s="1193"/>
      <c r="AA10" s="1193"/>
      <c r="AB10" s="1193"/>
      <c r="AC10" s="1193"/>
      <c r="AD10" s="1193"/>
      <c r="AE10" s="1193"/>
      <c r="AF10" s="1193"/>
      <c r="AG10" s="1193"/>
      <c r="AH10" s="1193"/>
      <c r="AI10" s="1193"/>
      <c r="AJ10" s="1193"/>
      <c r="AK10" s="1193"/>
      <c r="AL10" s="1193"/>
      <c r="AM10" s="1193"/>
      <c r="AN10" s="1193"/>
      <c r="AO10" s="1193"/>
      <c r="AP10" s="1193"/>
      <c r="AQ10" s="1193"/>
      <c r="AR10" s="1193"/>
      <c r="AS10" s="1188"/>
    </row>
    <row r="11" spans="1:52" ht="13.5" customHeight="1">
      <c r="A11" s="1146"/>
      <c r="B11" s="1147"/>
      <c r="C11" s="1147"/>
      <c r="D11" s="1147"/>
      <c r="E11" s="1138"/>
      <c r="F11" s="1137"/>
      <c r="G11" s="1261"/>
      <c r="H11" s="1261"/>
      <c r="I11" s="1261"/>
      <c r="J11" s="1261"/>
      <c r="K11" s="1261"/>
      <c r="L11" s="1261"/>
      <c r="M11" s="1261"/>
      <c r="N11" s="1261"/>
      <c r="O11" s="1261"/>
      <c r="P11" s="1261"/>
      <c r="Q11" s="1261"/>
      <c r="R11" s="1261"/>
      <c r="S11" s="1261"/>
      <c r="T11" s="1261"/>
      <c r="U11" s="1262"/>
      <c r="V11" s="1192" t="s">
        <v>724</v>
      </c>
      <c r="W11" s="1193"/>
      <c r="X11" s="1193"/>
      <c r="Y11" s="1193"/>
      <c r="Z11" s="1193"/>
      <c r="AA11" s="1193"/>
      <c r="AB11" s="1193"/>
      <c r="AC11" s="1193"/>
      <c r="AD11" s="1193"/>
      <c r="AE11" s="1193"/>
      <c r="AF11" s="1193"/>
      <c r="AG11" s="1193"/>
      <c r="AH11" s="1193"/>
      <c r="AI11" s="1193"/>
      <c r="AJ11" s="1193"/>
      <c r="AK11" s="1193"/>
      <c r="AL11" s="1193"/>
      <c r="AM11" s="1193"/>
      <c r="AN11" s="1193"/>
      <c r="AO11" s="1193"/>
      <c r="AP11" s="1193"/>
      <c r="AQ11" s="1193"/>
      <c r="AR11" s="1193"/>
      <c r="AS11" s="1188"/>
      <c r="AY11" s="588"/>
      <c r="AZ11" s="588"/>
    </row>
    <row r="12" spans="1:45" ht="13.5" customHeight="1">
      <c r="A12" s="1139"/>
      <c r="B12" s="1140"/>
      <c r="C12" s="1140"/>
      <c r="D12" s="1140"/>
      <c r="E12" s="1141"/>
      <c r="F12" s="1263"/>
      <c r="G12" s="1264"/>
      <c r="H12" s="1264"/>
      <c r="I12" s="1264"/>
      <c r="J12" s="1264"/>
      <c r="K12" s="1264"/>
      <c r="L12" s="1264"/>
      <c r="M12" s="1264"/>
      <c r="N12" s="1264"/>
      <c r="O12" s="1264"/>
      <c r="P12" s="1264"/>
      <c r="Q12" s="1264"/>
      <c r="R12" s="1264"/>
      <c r="S12" s="1264"/>
      <c r="T12" s="1264"/>
      <c r="U12" s="1265"/>
      <c r="V12" s="1192"/>
      <c r="W12" s="1193"/>
      <c r="X12" s="1193"/>
      <c r="Y12" s="1193"/>
      <c r="Z12" s="1193"/>
      <c r="AA12" s="1193"/>
      <c r="AB12" s="1193"/>
      <c r="AC12" s="1193"/>
      <c r="AD12" s="1193"/>
      <c r="AE12" s="1193"/>
      <c r="AF12" s="1193"/>
      <c r="AG12" s="1193"/>
      <c r="AH12" s="1193"/>
      <c r="AI12" s="1193"/>
      <c r="AJ12" s="1193"/>
      <c r="AK12" s="1193"/>
      <c r="AL12" s="1193"/>
      <c r="AM12" s="1193"/>
      <c r="AN12" s="1193"/>
      <c r="AO12" s="1193"/>
      <c r="AP12" s="1193"/>
      <c r="AQ12" s="1193"/>
      <c r="AR12" s="1193"/>
      <c r="AS12" s="1188"/>
    </row>
    <row r="13" spans="1:45" ht="13.5" customHeight="1">
      <c r="A13" s="1275" t="s">
        <v>409</v>
      </c>
      <c r="B13" s="1276"/>
      <c r="C13" s="1276"/>
      <c r="D13" s="1276"/>
      <c r="E13" s="1277"/>
      <c r="F13" s="1227" t="s">
        <v>410</v>
      </c>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9"/>
      <c r="AD13" s="1249" t="s">
        <v>411</v>
      </c>
      <c r="AE13" s="1247"/>
      <c r="AF13" s="1247"/>
      <c r="AG13" s="1247"/>
      <c r="AH13" s="1247"/>
      <c r="AI13" s="1247"/>
      <c r="AJ13" s="1248"/>
      <c r="AK13" s="1249" t="s">
        <v>412</v>
      </c>
      <c r="AL13" s="1247"/>
      <c r="AM13" s="1247"/>
      <c r="AN13" s="1247"/>
      <c r="AO13" s="1247"/>
      <c r="AP13" s="1247"/>
      <c r="AQ13" s="1247"/>
      <c r="AR13" s="1247"/>
      <c r="AS13" s="1250"/>
    </row>
    <row r="14" spans="1:45" ht="13.5" customHeight="1">
      <c r="A14" s="1278"/>
      <c r="B14" s="1211"/>
      <c r="C14" s="1211"/>
      <c r="D14" s="1211"/>
      <c r="E14" s="1212"/>
      <c r="F14" s="1268"/>
      <c r="G14" s="1269"/>
      <c r="H14" s="1269"/>
      <c r="I14" s="1269"/>
      <c r="J14" s="1269"/>
      <c r="K14" s="1269"/>
      <c r="L14" s="1269"/>
      <c r="M14" s="1269"/>
      <c r="N14" s="1269"/>
      <c r="O14" s="1269"/>
      <c r="P14" s="1269"/>
      <c r="Q14" s="1269"/>
      <c r="R14" s="1269"/>
      <c r="S14" s="1269"/>
      <c r="T14" s="1269"/>
      <c r="U14" s="1269"/>
      <c r="V14" s="1269"/>
      <c r="W14" s="1269"/>
      <c r="X14" s="1269"/>
      <c r="Y14" s="1269"/>
      <c r="Z14" s="1269"/>
      <c r="AA14" s="1269"/>
      <c r="AB14" s="1269"/>
      <c r="AC14" s="1298"/>
      <c r="AD14" s="1159"/>
      <c r="AE14" s="1154"/>
      <c r="AF14" s="1154"/>
      <c r="AG14" s="1154"/>
      <c r="AH14" s="1154"/>
      <c r="AI14" s="1154"/>
      <c r="AJ14" s="1155"/>
      <c r="AK14" s="1159"/>
      <c r="AL14" s="1154"/>
      <c r="AM14" s="1154"/>
      <c r="AN14" s="1154"/>
      <c r="AO14" s="1154"/>
      <c r="AP14" s="1154"/>
      <c r="AQ14" s="1154"/>
      <c r="AR14" s="1154"/>
      <c r="AS14" s="1274"/>
    </row>
    <row r="15" spans="1:45" ht="13.5" customHeight="1">
      <c r="A15" s="1279"/>
      <c r="B15" s="1214"/>
      <c r="C15" s="1214"/>
      <c r="D15" s="1214"/>
      <c r="E15" s="1209"/>
      <c r="F15" s="1268"/>
      <c r="G15" s="1269"/>
      <c r="H15" s="1269"/>
      <c r="I15" s="1269"/>
      <c r="J15" s="1269"/>
      <c r="K15" s="1269"/>
      <c r="L15" s="1269"/>
      <c r="M15" s="1269"/>
      <c r="N15" s="1269"/>
      <c r="O15" s="1269"/>
      <c r="P15" s="1269"/>
      <c r="Q15" s="1269"/>
      <c r="R15" s="1269"/>
      <c r="S15" s="1269"/>
      <c r="T15" s="1269"/>
      <c r="U15" s="1269"/>
      <c r="V15" s="1269"/>
      <c r="W15" s="1269"/>
      <c r="X15" s="1269"/>
      <c r="Y15" s="1269"/>
      <c r="Z15" s="1269"/>
      <c r="AA15" s="1269"/>
      <c r="AB15" s="1269"/>
      <c r="AC15" s="1298"/>
      <c r="AD15" s="1271"/>
      <c r="AE15" s="1272"/>
      <c r="AF15" s="1272"/>
      <c r="AG15" s="1272"/>
      <c r="AH15" s="1272"/>
      <c r="AI15" s="1272"/>
      <c r="AJ15" s="1299"/>
      <c r="AK15" s="1159"/>
      <c r="AL15" s="1154"/>
      <c r="AM15" s="1154"/>
      <c r="AN15" s="1154"/>
      <c r="AO15" s="1154"/>
      <c r="AP15" s="1154"/>
      <c r="AQ15" s="1154"/>
      <c r="AR15" s="1154"/>
      <c r="AS15" s="1274"/>
    </row>
    <row r="16" spans="1:45" ht="13.5" customHeight="1">
      <c r="A16" s="1312" t="s">
        <v>121</v>
      </c>
      <c r="B16" s="1313"/>
      <c r="C16" s="1286" t="s">
        <v>434</v>
      </c>
      <c r="D16" s="1287"/>
      <c r="E16" s="1287"/>
      <c r="F16" s="1287"/>
      <c r="G16" s="1287"/>
      <c r="H16" s="1287"/>
      <c r="I16" s="1288"/>
      <c r="J16" s="1154"/>
      <c r="K16" s="1154"/>
      <c r="L16" s="1154"/>
      <c r="M16" s="1154"/>
      <c r="N16" s="1154"/>
      <c r="O16" s="1154"/>
      <c r="P16" s="1154"/>
      <c r="Q16" s="1154"/>
      <c r="R16" s="1154"/>
      <c r="S16" s="1154"/>
      <c r="T16" s="1154"/>
      <c r="U16" s="1154"/>
      <c r="V16" s="1224" t="s">
        <v>495</v>
      </c>
      <c r="W16" s="1225"/>
      <c r="X16" s="1225"/>
      <c r="Y16" s="1221"/>
      <c r="Z16" s="1231" t="s">
        <v>134</v>
      </c>
      <c r="AA16" s="1232"/>
      <c r="AB16" s="1232"/>
      <c r="AC16" s="1233"/>
      <c r="AD16" s="1271" t="s">
        <v>728</v>
      </c>
      <c r="AE16" s="1272"/>
      <c r="AF16" s="1272"/>
      <c r="AG16" s="1272"/>
      <c r="AH16" s="1272"/>
      <c r="AI16" s="1272"/>
      <c r="AJ16" s="1272"/>
      <c r="AK16" s="1272"/>
      <c r="AL16" s="1272"/>
      <c r="AM16" s="1272"/>
      <c r="AN16" s="1272"/>
      <c r="AO16" s="1272"/>
      <c r="AP16" s="1272"/>
      <c r="AQ16" s="1272"/>
      <c r="AR16" s="1272"/>
      <c r="AS16" s="1273"/>
    </row>
    <row r="17" spans="1:45" ht="13.5" customHeight="1">
      <c r="A17" s="1314"/>
      <c r="B17" s="1315"/>
      <c r="C17" s="1249" t="s">
        <v>124</v>
      </c>
      <c r="D17" s="1247"/>
      <c r="E17" s="1247"/>
      <c r="F17" s="1247"/>
      <c r="G17" s="1247"/>
      <c r="H17" s="1247"/>
      <c r="I17" s="1248"/>
      <c r="J17" s="1159" t="s">
        <v>430</v>
      </c>
      <c r="K17" s="1160"/>
      <c r="L17" s="1160"/>
      <c r="M17" s="1160"/>
      <c r="N17" s="1160"/>
      <c r="O17" s="1160"/>
      <c r="P17" s="1160"/>
      <c r="Q17" s="1160"/>
      <c r="R17" s="1160"/>
      <c r="S17" s="1160"/>
      <c r="T17" s="1160"/>
      <c r="U17" s="1161"/>
      <c r="V17" s="1219"/>
      <c r="W17" s="1217"/>
      <c r="X17" s="1217"/>
      <c r="Y17" s="1215"/>
      <c r="Z17" s="1292" t="s">
        <v>135</v>
      </c>
      <c r="AA17" s="1293"/>
      <c r="AB17" s="1293"/>
      <c r="AC17" s="1294"/>
      <c r="AD17" s="1159" t="s">
        <v>729</v>
      </c>
      <c r="AE17" s="1154"/>
      <c r="AF17" s="1154"/>
      <c r="AG17" s="1154"/>
      <c r="AH17" s="1154"/>
      <c r="AI17" s="1154"/>
      <c r="AJ17" s="1154"/>
      <c r="AK17" s="1154"/>
      <c r="AL17" s="1154"/>
      <c r="AM17" s="1154"/>
      <c r="AN17" s="1154"/>
      <c r="AO17" s="1154"/>
      <c r="AP17" s="1154"/>
      <c r="AQ17" s="1154"/>
      <c r="AR17" s="1154"/>
      <c r="AS17" s="1274"/>
    </row>
    <row r="18" spans="1:45" ht="13.5" customHeight="1">
      <c r="A18" s="1314"/>
      <c r="B18" s="1315"/>
      <c r="C18" s="1169" t="s">
        <v>126</v>
      </c>
      <c r="D18" s="1170"/>
      <c r="E18" s="1170"/>
      <c r="F18" s="1170"/>
      <c r="G18" s="1170"/>
      <c r="H18" s="1170"/>
      <c r="I18" s="1158"/>
      <c r="J18" s="1159" t="s">
        <v>126</v>
      </c>
      <c r="K18" s="1160"/>
      <c r="L18" s="1160"/>
      <c r="M18" s="1160"/>
      <c r="N18" s="1160"/>
      <c r="O18" s="1160"/>
      <c r="P18" s="1160"/>
      <c r="Q18" s="1160"/>
      <c r="R18" s="1160"/>
      <c r="S18" s="1160"/>
      <c r="T18" s="1160"/>
      <c r="U18" s="1161"/>
      <c r="V18" s="1303" t="s">
        <v>496</v>
      </c>
      <c r="W18" s="1304"/>
      <c r="X18" s="1304"/>
      <c r="Y18" s="1304"/>
      <c r="Z18" s="1304"/>
      <c r="AA18" s="1304"/>
      <c r="AB18" s="1304"/>
      <c r="AC18" s="1305"/>
      <c r="AD18" s="1268"/>
      <c r="AE18" s="1269"/>
      <c r="AF18" s="1269"/>
      <c r="AG18" s="1269"/>
      <c r="AH18" s="1269"/>
      <c r="AI18" s="1269"/>
      <c r="AJ18" s="1269"/>
      <c r="AK18" s="1269"/>
      <c r="AL18" s="1269"/>
      <c r="AM18" s="1269"/>
      <c r="AN18" s="1269"/>
      <c r="AO18" s="1269"/>
      <c r="AP18" s="1269"/>
      <c r="AQ18" s="1269"/>
      <c r="AR18" s="1269"/>
      <c r="AS18" s="1270"/>
    </row>
    <row r="19" spans="1:45" ht="13.5" customHeight="1">
      <c r="A19" s="1314"/>
      <c r="B19" s="1315"/>
      <c r="C19" s="1169" t="s">
        <v>571</v>
      </c>
      <c r="D19" s="1170"/>
      <c r="E19" s="1170"/>
      <c r="F19" s="1170"/>
      <c r="G19" s="1170"/>
      <c r="H19" s="1170"/>
      <c r="I19" s="1158"/>
      <c r="J19" s="1159"/>
      <c r="K19" s="1154"/>
      <c r="L19" s="1154"/>
      <c r="M19" s="1154"/>
      <c r="N19" s="1154"/>
      <c r="O19" s="1154"/>
      <c r="P19" s="1154"/>
      <c r="Q19" s="1154"/>
      <c r="R19" s="1154"/>
      <c r="S19" s="1154"/>
      <c r="T19" s="1154"/>
      <c r="U19" s="1155"/>
      <c r="V19" s="1169" t="s">
        <v>133</v>
      </c>
      <c r="W19" s="1170"/>
      <c r="X19" s="1170"/>
      <c r="Y19" s="1170"/>
      <c r="Z19" s="1170"/>
      <c r="AA19" s="1170"/>
      <c r="AB19" s="1170"/>
      <c r="AC19" s="1158"/>
      <c r="AD19" s="1231" t="s">
        <v>165</v>
      </c>
      <c r="AE19" s="1232"/>
      <c r="AF19" s="1232"/>
      <c r="AG19" s="1233"/>
      <c r="AH19" s="1295" t="s">
        <v>730</v>
      </c>
      <c r="AI19" s="1296"/>
      <c r="AJ19" s="1296"/>
      <c r="AK19" s="1296"/>
      <c r="AL19" s="1296"/>
      <c r="AM19" s="1296"/>
      <c r="AN19" s="1296"/>
      <c r="AO19" s="1296"/>
      <c r="AP19" s="1296"/>
      <c r="AQ19" s="1296"/>
      <c r="AR19" s="1296"/>
      <c r="AS19" s="1297"/>
    </row>
    <row r="20" spans="1:46" ht="13.5" customHeight="1">
      <c r="A20" s="1314"/>
      <c r="B20" s="1315"/>
      <c r="C20" s="1169" t="s">
        <v>572</v>
      </c>
      <c r="D20" s="1170"/>
      <c r="E20" s="1170"/>
      <c r="F20" s="1170"/>
      <c r="G20" s="1170"/>
      <c r="H20" s="1170"/>
      <c r="I20" s="1158"/>
      <c r="J20" s="1309">
        <v>50</v>
      </c>
      <c r="K20" s="1310"/>
      <c r="L20" s="1310"/>
      <c r="M20" s="1310"/>
      <c r="N20" s="1310"/>
      <c r="O20" s="1310"/>
      <c r="P20" s="1310"/>
      <c r="Q20" s="1310"/>
      <c r="R20" s="1310"/>
      <c r="S20" s="1310"/>
      <c r="T20" s="1310"/>
      <c r="U20" s="1311"/>
      <c r="V20" s="1169" t="s">
        <v>122</v>
      </c>
      <c r="W20" s="1170"/>
      <c r="X20" s="1170"/>
      <c r="Y20" s="1170"/>
      <c r="Z20" s="1170"/>
      <c r="AA20" s="1170"/>
      <c r="AB20" s="1170"/>
      <c r="AC20" s="1158"/>
      <c r="AD20" s="1295" t="s">
        <v>123</v>
      </c>
      <c r="AE20" s="1296"/>
      <c r="AF20" s="1296"/>
      <c r="AG20" s="1296"/>
      <c r="AH20" s="1296"/>
      <c r="AI20" s="1296"/>
      <c r="AJ20" s="1296"/>
      <c r="AK20" s="1296"/>
      <c r="AL20" s="1296"/>
      <c r="AM20" s="1296"/>
      <c r="AN20" s="1296"/>
      <c r="AO20" s="1296"/>
      <c r="AP20" s="1296"/>
      <c r="AQ20" s="1296"/>
      <c r="AR20" s="1296"/>
      <c r="AS20" s="1297"/>
      <c r="AT20" s="587"/>
    </row>
    <row r="21" spans="1:45" ht="13.5" customHeight="1">
      <c r="A21" s="1314"/>
      <c r="B21" s="1315"/>
      <c r="C21" s="1303" t="s">
        <v>573</v>
      </c>
      <c r="D21" s="1304"/>
      <c r="E21" s="1304"/>
      <c r="F21" s="1304"/>
      <c r="G21" s="1304"/>
      <c r="H21" s="1304"/>
      <c r="I21" s="1305"/>
      <c r="J21" s="1187" t="s">
        <v>731</v>
      </c>
      <c r="K21" s="1172"/>
      <c r="L21" s="1172"/>
      <c r="M21" s="1172"/>
      <c r="N21" s="1172"/>
      <c r="O21" s="1172"/>
      <c r="P21" s="1172"/>
      <c r="Q21" s="1172"/>
      <c r="R21" s="1172"/>
      <c r="S21" s="1172"/>
      <c r="T21" s="1172"/>
      <c r="U21" s="1173"/>
      <c r="V21" s="1169" t="s">
        <v>125</v>
      </c>
      <c r="W21" s="1170"/>
      <c r="X21" s="1170"/>
      <c r="Y21" s="1170"/>
      <c r="Z21" s="1170"/>
      <c r="AA21" s="1170"/>
      <c r="AB21" s="1170"/>
      <c r="AC21" s="1158"/>
      <c r="AD21" s="1289" t="s">
        <v>732</v>
      </c>
      <c r="AE21" s="1290"/>
      <c r="AF21" s="1290"/>
      <c r="AG21" s="1290"/>
      <c r="AH21" s="1290"/>
      <c r="AI21" s="1290"/>
      <c r="AJ21" s="1290"/>
      <c r="AK21" s="1290"/>
      <c r="AL21" s="1290"/>
      <c r="AM21" s="1290"/>
      <c r="AN21" s="1290"/>
      <c r="AO21" s="1290"/>
      <c r="AP21" s="1290"/>
      <c r="AQ21" s="1290"/>
      <c r="AR21" s="1290"/>
      <c r="AS21" s="1291"/>
    </row>
    <row r="22" spans="1:45" ht="13.5" customHeight="1">
      <c r="A22" s="1314"/>
      <c r="B22" s="1315"/>
      <c r="C22" s="1169" t="s">
        <v>574</v>
      </c>
      <c r="D22" s="1170"/>
      <c r="E22" s="1170"/>
      <c r="F22" s="1170"/>
      <c r="G22" s="1170"/>
      <c r="H22" s="1170"/>
      <c r="I22" s="1158"/>
      <c r="J22" s="1309"/>
      <c r="K22" s="1310"/>
      <c r="L22" s="1310"/>
      <c r="M22" s="1310"/>
      <c r="N22" s="1310"/>
      <c r="O22" s="1310"/>
      <c r="P22" s="1310"/>
      <c r="Q22" s="1310"/>
      <c r="R22" s="1310"/>
      <c r="S22" s="1310"/>
      <c r="T22" s="1310"/>
      <c r="U22" s="1311"/>
      <c r="V22" s="1169" t="s">
        <v>164</v>
      </c>
      <c r="W22" s="1170"/>
      <c r="X22" s="1170"/>
      <c r="Y22" s="1170"/>
      <c r="Z22" s="1170"/>
      <c r="AA22" s="1170"/>
      <c r="AB22" s="1170"/>
      <c r="AC22" s="1170"/>
      <c r="AD22" s="1295"/>
      <c r="AE22" s="1296"/>
      <c r="AF22" s="1296"/>
      <c r="AG22" s="1296"/>
      <c r="AH22" s="1296"/>
      <c r="AI22" s="1296"/>
      <c r="AJ22" s="1296"/>
      <c r="AK22" s="1296"/>
      <c r="AL22" s="1296"/>
      <c r="AM22" s="1296"/>
      <c r="AN22" s="1296"/>
      <c r="AO22" s="1296"/>
      <c r="AP22" s="1296"/>
      <c r="AQ22" s="1296"/>
      <c r="AR22" s="1296"/>
      <c r="AS22" s="1297"/>
    </row>
    <row r="23" spans="1:53" ht="13.5" customHeight="1">
      <c r="A23" s="1314"/>
      <c r="B23" s="1315"/>
      <c r="C23" s="1169" t="s">
        <v>167</v>
      </c>
      <c r="D23" s="1170"/>
      <c r="E23" s="1170"/>
      <c r="F23" s="1170"/>
      <c r="G23" s="1170"/>
      <c r="H23" s="1170"/>
      <c r="I23" s="1158"/>
      <c r="J23" s="1159" t="s">
        <v>733</v>
      </c>
      <c r="K23" s="1154"/>
      <c r="L23" s="1154"/>
      <c r="M23" s="1154"/>
      <c r="N23" s="1154"/>
      <c r="O23" s="1154"/>
      <c r="P23" s="1154"/>
      <c r="Q23" s="1154"/>
      <c r="R23" s="1154"/>
      <c r="S23" s="1154"/>
      <c r="T23" s="1154"/>
      <c r="U23" s="1155"/>
      <c r="V23" s="1303" t="s">
        <v>722</v>
      </c>
      <c r="W23" s="1304"/>
      <c r="X23" s="1304"/>
      <c r="Y23" s="1304"/>
      <c r="Z23" s="1304"/>
      <c r="AA23" s="1304"/>
      <c r="AB23" s="1304"/>
      <c r="AC23" s="1305"/>
      <c r="AD23" s="1295"/>
      <c r="AE23" s="1296"/>
      <c r="AF23" s="1296"/>
      <c r="AG23" s="1296"/>
      <c r="AH23" s="1296"/>
      <c r="AI23" s="1296"/>
      <c r="AJ23" s="1296"/>
      <c r="AK23" s="1296"/>
      <c r="AL23" s="1296"/>
      <c r="AM23" s="1296"/>
      <c r="AN23" s="1296"/>
      <c r="AO23" s="1296"/>
      <c r="AP23" s="1296"/>
      <c r="AQ23" s="1296"/>
      <c r="AR23" s="1296"/>
      <c r="AS23" s="1297"/>
      <c r="BA23" s="588"/>
    </row>
    <row r="24" spans="1:45" ht="13.5" customHeight="1">
      <c r="A24" s="1314"/>
      <c r="B24" s="1315"/>
      <c r="C24" s="1165" t="s">
        <v>408</v>
      </c>
      <c r="D24" s="1156"/>
      <c r="E24" s="1156"/>
      <c r="F24" s="1156"/>
      <c r="G24" s="1156"/>
      <c r="H24" s="1156"/>
      <c r="I24" s="1157"/>
      <c r="J24" s="1280" t="s">
        <v>734</v>
      </c>
      <c r="K24" s="1281"/>
      <c r="L24" s="1281"/>
      <c r="M24" s="1281"/>
      <c r="N24" s="1281"/>
      <c r="O24" s="1281"/>
      <c r="P24" s="1281"/>
      <c r="Q24" s="1281"/>
      <c r="R24" s="1281"/>
      <c r="S24" s="1281"/>
      <c r="T24" s="1281"/>
      <c r="U24" s="1282"/>
      <c r="V24" s="1306"/>
      <c r="W24" s="1307"/>
      <c r="X24" s="1307"/>
      <c r="Y24" s="1307"/>
      <c r="Z24" s="1307"/>
      <c r="AA24" s="1307"/>
      <c r="AB24" s="1307"/>
      <c r="AC24" s="1308"/>
      <c r="AD24" s="1295"/>
      <c r="AE24" s="1296"/>
      <c r="AF24" s="1296"/>
      <c r="AG24" s="1296"/>
      <c r="AH24" s="1296"/>
      <c r="AI24" s="1296"/>
      <c r="AJ24" s="1296"/>
      <c r="AK24" s="1296"/>
      <c r="AL24" s="1296"/>
      <c r="AM24" s="1296"/>
      <c r="AN24" s="1296"/>
      <c r="AO24" s="1296"/>
      <c r="AP24" s="1296"/>
      <c r="AQ24" s="1296"/>
      <c r="AR24" s="1296"/>
      <c r="AS24" s="1297"/>
    </row>
    <row r="25" spans="1:45" ht="13.5" customHeight="1">
      <c r="A25" s="1316"/>
      <c r="B25" s="1317"/>
      <c r="C25" s="1169" t="s">
        <v>132</v>
      </c>
      <c r="D25" s="1170"/>
      <c r="E25" s="1170"/>
      <c r="F25" s="1170"/>
      <c r="G25" s="1170"/>
      <c r="H25" s="1170"/>
      <c r="I25" s="1158"/>
      <c r="J25" s="1159" t="s">
        <v>735</v>
      </c>
      <c r="K25" s="1154"/>
      <c r="L25" s="1154"/>
      <c r="M25" s="1154"/>
      <c r="N25" s="1154"/>
      <c r="O25" s="1154"/>
      <c r="P25" s="1154"/>
      <c r="Q25" s="1154"/>
      <c r="R25" s="1154"/>
      <c r="S25" s="1154"/>
      <c r="T25" s="1154"/>
      <c r="U25" s="1155"/>
      <c r="V25" s="1169" t="s">
        <v>127</v>
      </c>
      <c r="W25" s="1170"/>
      <c r="X25" s="1170"/>
      <c r="Y25" s="1170"/>
      <c r="Z25" s="1170"/>
      <c r="AA25" s="1170"/>
      <c r="AB25" s="1170"/>
      <c r="AC25" s="1158"/>
      <c r="AD25" s="1295"/>
      <c r="AE25" s="1296"/>
      <c r="AF25" s="1296"/>
      <c r="AG25" s="1296"/>
      <c r="AH25" s="1296"/>
      <c r="AI25" s="1296"/>
      <c r="AJ25" s="1296"/>
      <c r="AK25" s="1296"/>
      <c r="AL25" s="1296"/>
      <c r="AM25" s="1296"/>
      <c r="AN25" s="1296"/>
      <c r="AO25" s="1296"/>
      <c r="AP25" s="1296"/>
      <c r="AQ25" s="1296"/>
      <c r="AR25" s="1296"/>
      <c r="AS25" s="1297"/>
    </row>
    <row r="26" spans="1:53" ht="13.5" customHeight="1">
      <c r="A26" s="602"/>
      <c r="B26" s="603"/>
      <c r="C26" s="604"/>
      <c r="D26" s="605"/>
      <c r="E26" s="606"/>
      <c r="F26" s="607"/>
      <c r="G26" s="1184" t="s">
        <v>736</v>
      </c>
      <c r="H26" s="1184"/>
      <c r="I26" s="1184"/>
      <c r="J26" s="1184"/>
      <c r="K26" s="1184"/>
      <c r="L26" s="1184"/>
      <c r="M26" s="1184"/>
      <c r="N26" s="1184"/>
      <c r="O26" s="607"/>
      <c r="P26" s="607"/>
      <c r="Q26" s="607"/>
      <c r="R26" s="1149" t="s">
        <v>701</v>
      </c>
      <c r="S26" s="1149"/>
      <c r="T26" s="1149"/>
      <c r="U26" s="1149"/>
      <c r="V26" s="1149"/>
      <c r="W26" s="1149"/>
      <c r="X26" s="1149"/>
      <c r="Y26" s="1149"/>
      <c r="Z26" s="1149"/>
      <c r="AA26" s="1149"/>
      <c r="AB26" s="1149"/>
      <c r="AC26" s="1149"/>
      <c r="AD26" s="1149"/>
      <c r="AE26" s="1149"/>
      <c r="AF26" s="607"/>
      <c r="AG26" s="608"/>
      <c r="AH26" s="609"/>
      <c r="AI26" s="607"/>
      <c r="AJ26" s="607"/>
      <c r="AK26" s="609" t="s">
        <v>435</v>
      </c>
      <c r="AL26" s="608"/>
      <c r="AM26" s="609"/>
      <c r="AN26" s="610"/>
      <c r="AO26" s="610"/>
      <c r="AP26" s="611"/>
      <c r="AQ26" s="1249" t="s">
        <v>136</v>
      </c>
      <c r="AR26" s="1247"/>
      <c r="AS26" s="1250"/>
      <c r="AY26" s="588"/>
      <c r="BA26" s="612"/>
    </row>
    <row r="27" spans="1:45" ht="13.5" customHeight="1">
      <c r="A27" s="602"/>
      <c r="B27" s="603"/>
      <c r="C27" s="605"/>
      <c r="D27" s="605"/>
      <c r="E27" s="614"/>
      <c r="F27" s="615"/>
      <c r="G27" s="615" t="s">
        <v>143</v>
      </c>
      <c r="H27" s="615"/>
      <c r="I27" s="590"/>
      <c r="J27" s="590"/>
      <c r="K27" s="590"/>
      <c r="L27" s="615"/>
      <c r="M27" s="615"/>
      <c r="N27" s="615"/>
      <c r="O27" s="615"/>
      <c r="P27" s="615"/>
      <c r="Q27" s="615"/>
      <c r="R27" s="616"/>
      <c r="S27" s="616"/>
      <c r="T27" s="616"/>
      <c r="U27" s="616"/>
      <c r="V27" s="616"/>
      <c r="W27" s="617"/>
      <c r="X27" s="618"/>
      <c r="Y27" s="618"/>
      <c r="Z27" s="618"/>
      <c r="AA27" s="619"/>
      <c r="AB27" s="1156" t="s">
        <v>128</v>
      </c>
      <c r="AC27" s="1156"/>
      <c r="AD27" s="1156"/>
      <c r="AE27" s="1156"/>
      <c r="AF27" s="1170"/>
      <c r="AG27" s="1170"/>
      <c r="AH27" s="1158"/>
      <c r="AI27" s="1165" t="s">
        <v>158</v>
      </c>
      <c r="AJ27" s="1156"/>
      <c r="AK27" s="1156"/>
      <c r="AL27" s="1156"/>
      <c r="AM27" s="1156"/>
      <c r="AN27" s="1156"/>
      <c r="AO27" s="1156"/>
      <c r="AP27" s="1157"/>
      <c r="AQ27" s="620" t="s">
        <v>141</v>
      </c>
      <c r="AR27" s="620" t="s">
        <v>162</v>
      </c>
      <c r="AS27" s="621" t="s">
        <v>142</v>
      </c>
    </row>
    <row r="28" spans="1:45" ht="13.5" customHeight="1">
      <c r="A28" s="622"/>
      <c r="B28" s="628"/>
      <c r="C28" s="623"/>
      <c r="D28" s="628"/>
      <c r="E28" s="624"/>
      <c r="F28" s="628"/>
      <c r="G28" s="607" t="s">
        <v>145</v>
      </c>
      <c r="H28" s="607"/>
      <c r="I28" s="607"/>
      <c r="J28" s="607"/>
      <c r="K28" s="607"/>
      <c r="L28" s="615"/>
      <c r="M28" s="607"/>
      <c r="N28" s="607"/>
      <c r="O28" s="607"/>
      <c r="P28" s="607"/>
      <c r="Q28" s="607"/>
      <c r="R28" s="608"/>
      <c r="S28" s="625"/>
      <c r="T28" s="625"/>
      <c r="U28" s="625"/>
      <c r="V28" s="625"/>
      <c r="W28" s="608"/>
      <c r="X28" s="625"/>
      <c r="Y28" s="625"/>
      <c r="Z28" s="625"/>
      <c r="AA28" s="626"/>
      <c r="AB28" s="1150">
        <v>40</v>
      </c>
      <c r="AC28" s="1151"/>
      <c r="AD28" s="1151"/>
      <c r="AE28" s="1151"/>
      <c r="AF28" s="1151"/>
      <c r="AG28" s="1151"/>
      <c r="AH28" s="1152"/>
      <c r="AI28" s="1150">
        <v>30</v>
      </c>
      <c r="AJ28" s="1151"/>
      <c r="AK28" s="1151"/>
      <c r="AL28" s="1151"/>
      <c r="AM28" s="1151"/>
      <c r="AN28" s="1151"/>
      <c r="AO28" s="1151"/>
      <c r="AP28" s="1152"/>
      <c r="AQ28" s="888"/>
      <c r="AR28" s="1202"/>
      <c r="AS28" s="1266" t="s">
        <v>737</v>
      </c>
    </row>
    <row r="29" spans="1:45" ht="13.5" customHeight="1">
      <c r="A29" s="622"/>
      <c r="B29" s="627"/>
      <c r="C29" s="628"/>
      <c r="D29" s="628"/>
      <c r="E29" s="629"/>
      <c r="F29" s="630"/>
      <c r="G29" s="631" t="s">
        <v>499</v>
      </c>
      <c r="H29" s="631"/>
      <c r="I29" s="631"/>
      <c r="J29" s="631"/>
      <c r="K29" s="631"/>
      <c r="L29" s="605"/>
      <c r="M29" s="631"/>
      <c r="N29" s="631"/>
      <c r="O29" s="631"/>
      <c r="P29" s="631"/>
      <c r="Q29" s="631"/>
      <c r="R29" s="608"/>
      <c r="S29" s="625"/>
      <c r="T29" s="625"/>
      <c r="U29" s="625"/>
      <c r="V29" s="625"/>
      <c r="W29" s="616"/>
      <c r="X29" s="625"/>
      <c r="Y29" s="625"/>
      <c r="Z29" s="625"/>
      <c r="AA29" s="626"/>
      <c r="AB29" s="1260">
        <v>0</v>
      </c>
      <c r="AC29" s="1234"/>
      <c r="AD29" s="1234"/>
      <c r="AE29" s="1234"/>
      <c r="AF29" s="1234"/>
      <c r="AG29" s="1234"/>
      <c r="AH29" s="1235"/>
      <c r="AI29" s="1260"/>
      <c r="AJ29" s="1234"/>
      <c r="AK29" s="1234"/>
      <c r="AL29" s="1234"/>
      <c r="AM29" s="1234"/>
      <c r="AN29" s="1234"/>
      <c r="AO29" s="1234"/>
      <c r="AP29" s="1235"/>
      <c r="AQ29" s="888"/>
      <c r="AR29" s="1202"/>
      <c r="AS29" s="1266"/>
    </row>
    <row r="30" spans="1:45" ht="13.5" customHeight="1">
      <c r="A30" s="632"/>
      <c r="B30" s="603"/>
      <c r="C30" s="590"/>
      <c r="D30" s="633"/>
      <c r="E30" s="1171" t="s">
        <v>161</v>
      </c>
      <c r="F30" s="1167"/>
      <c r="G30" s="1167"/>
      <c r="H30" s="1167"/>
      <c r="I30" s="1167"/>
      <c r="J30" s="1167"/>
      <c r="K30" s="1167"/>
      <c r="L30" s="1167"/>
      <c r="M30" s="1167"/>
      <c r="N30" s="1167"/>
      <c r="O30" s="1167"/>
      <c r="P30" s="1167"/>
      <c r="Q30" s="1166"/>
      <c r="R30" s="1210" t="s">
        <v>146</v>
      </c>
      <c r="S30" s="1207"/>
      <c r="T30" s="1207"/>
      <c r="U30" s="1207"/>
      <c r="V30" s="1207"/>
      <c r="W30" s="1207"/>
      <c r="X30" s="1207"/>
      <c r="Y30" s="1207"/>
      <c r="Z30" s="1207"/>
      <c r="AA30" s="1208"/>
      <c r="AB30" s="1260"/>
      <c r="AC30" s="1234"/>
      <c r="AD30" s="1234"/>
      <c r="AE30" s="1234"/>
      <c r="AF30" s="1234"/>
      <c r="AG30" s="1234"/>
      <c r="AH30" s="1235"/>
      <c r="AI30" s="1260">
        <v>0</v>
      </c>
      <c r="AJ30" s="1234"/>
      <c r="AK30" s="1234"/>
      <c r="AL30" s="1234"/>
      <c r="AM30" s="1234"/>
      <c r="AN30" s="1234"/>
      <c r="AO30" s="1234"/>
      <c r="AP30" s="1235"/>
      <c r="AQ30" s="892"/>
      <c r="AR30" s="1202"/>
      <c r="AS30" s="1255"/>
    </row>
    <row r="31" spans="1:45" ht="13.5" customHeight="1">
      <c r="A31" s="622"/>
      <c r="B31" s="633"/>
      <c r="C31" s="1189" t="s">
        <v>163</v>
      </c>
      <c r="D31" s="1190"/>
      <c r="E31" s="1162"/>
      <c r="F31" s="1163"/>
      <c r="G31" s="1163"/>
      <c r="H31" s="1163"/>
      <c r="I31" s="1163"/>
      <c r="J31" s="1163"/>
      <c r="K31" s="1163"/>
      <c r="L31" s="1163"/>
      <c r="M31" s="1163"/>
      <c r="N31" s="1163"/>
      <c r="O31" s="1163"/>
      <c r="P31" s="1163"/>
      <c r="Q31" s="1164"/>
      <c r="R31" s="1210" t="s">
        <v>138</v>
      </c>
      <c r="S31" s="1207"/>
      <c r="T31" s="1207"/>
      <c r="U31" s="1207"/>
      <c r="V31" s="1207"/>
      <c r="W31" s="1207"/>
      <c r="X31" s="1207"/>
      <c r="Y31" s="1207"/>
      <c r="Z31" s="1207"/>
      <c r="AA31" s="1208"/>
      <c r="AB31" s="1260">
        <v>14</v>
      </c>
      <c r="AC31" s="1234"/>
      <c r="AD31" s="1234"/>
      <c r="AE31" s="1234"/>
      <c r="AF31" s="1234"/>
      <c r="AG31" s="1234"/>
      <c r="AH31" s="1235"/>
      <c r="AI31" s="1260">
        <v>13</v>
      </c>
      <c r="AJ31" s="1234"/>
      <c r="AK31" s="1234"/>
      <c r="AL31" s="1234"/>
      <c r="AM31" s="1234"/>
      <c r="AN31" s="1234"/>
      <c r="AO31" s="1234"/>
      <c r="AP31" s="1235"/>
      <c r="AQ31" s="892"/>
      <c r="AR31" s="1202"/>
      <c r="AS31" s="1255"/>
    </row>
    <row r="32" spans="1:51" ht="13.5" customHeight="1">
      <c r="A32" s="636"/>
      <c r="B32" s="633"/>
      <c r="C32" s="1183"/>
      <c r="D32" s="1190"/>
      <c r="E32" s="1224" t="s">
        <v>160</v>
      </c>
      <c r="F32" s="1225"/>
      <c r="G32" s="1225"/>
      <c r="H32" s="1225"/>
      <c r="I32" s="1225"/>
      <c r="J32" s="1225"/>
      <c r="K32" s="1225"/>
      <c r="L32" s="1225"/>
      <c r="M32" s="1225"/>
      <c r="N32" s="1225"/>
      <c r="O32" s="1225"/>
      <c r="P32" s="1225"/>
      <c r="Q32" s="1221"/>
      <c r="R32" s="1224" t="s">
        <v>147</v>
      </c>
      <c r="S32" s="1225"/>
      <c r="T32" s="1225"/>
      <c r="U32" s="1225"/>
      <c r="V32" s="1225"/>
      <c r="W32" s="1225"/>
      <c r="X32" s="1225"/>
      <c r="Y32" s="1225"/>
      <c r="Z32" s="1225"/>
      <c r="AA32" s="1221"/>
      <c r="AB32" s="1260"/>
      <c r="AC32" s="1234"/>
      <c r="AD32" s="1234"/>
      <c r="AE32" s="1234"/>
      <c r="AF32" s="1234"/>
      <c r="AG32" s="1234"/>
      <c r="AH32" s="1235"/>
      <c r="AI32" s="1260"/>
      <c r="AJ32" s="1234"/>
      <c r="AK32" s="1234"/>
      <c r="AL32" s="1234"/>
      <c r="AM32" s="1234"/>
      <c r="AN32" s="1234"/>
      <c r="AO32" s="1234"/>
      <c r="AP32" s="1235"/>
      <c r="AQ32" s="892"/>
      <c r="AR32" s="1202"/>
      <c r="AS32" s="1255"/>
      <c r="AY32" s="637"/>
    </row>
    <row r="33" spans="1:51" ht="13.5" customHeight="1">
      <c r="A33" s="1206" t="s">
        <v>477</v>
      </c>
      <c r="B33" s="1200"/>
      <c r="C33" s="1183"/>
      <c r="D33" s="1190"/>
      <c r="E33" s="1222"/>
      <c r="F33" s="1220"/>
      <c r="G33" s="1220"/>
      <c r="H33" s="1220"/>
      <c r="I33" s="1220"/>
      <c r="J33" s="1220"/>
      <c r="K33" s="1220"/>
      <c r="L33" s="1220"/>
      <c r="M33" s="1220"/>
      <c r="N33" s="1220"/>
      <c r="O33" s="1220"/>
      <c r="P33" s="1220"/>
      <c r="Q33" s="1218"/>
      <c r="R33" s="1249" t="s">
        <v>148</v>
      </c>
      <c r="S33" s="1247"/>
      <c r="T33" s="1247"/>
      <c r="U33" s="1247"/>
      <c r="V33" s="1247"/>
      <c r="W33" s="1247"/>
      <c r="X33" s="1247"/>
      <c r="Y33" s="1247"/>
      <c r="Z33" s="1247"/>
      <c r="AA33" s="1248"/>
      <c r="AB33" s="1260"/>
      <c r="AC33" s="1234"/>
      <c r="AD33" s="1234"/>
      <c r="AE33" s="1234"/>
      <c r="AF33" s="1234"/>
      <c r="AG33" s="1234"/>
      <c r="AH33" s="1235"/>
      <c r="AI33" s="1260"/>
      <c r="AJ33" s="1234"/>
      <c r="AK33" s="1234"/>
      <c r="AL33" s="1234"/>
      <c r="AM33" s="1234"/>
      <c r="AN33" s="1234"/>
      <c r="AO33" s="1234"/>
      <c r="AP33" s="1235"/>
      <c r="AQ33" s="892"/>
      <c r="AR33" s="1202"/>
      <c r="AS33" s="1255"/>
      <c r="AY33" s="637"/>
    </row>
    <row r="34" spans="1:53" ht="13.5" customHeight="1">
      <c r="A34" s="1206"/>
      <c r="B34" s="1200"/>
      <c r="C34" s="1183"/>
      <c r="D34" s="1190"/>
      <c r="E34" s="1222"/>
      <c r="F34" s="1220"/>
      <c r="G34" s="1220"/>
      <c r="H34" s="1220"/>
      <c r="I34" s="1220"/>
      <c r="J34" s="1220"/>
      <c r="K34" s="1220"/>
      <c r="L34" s="1220"/>
      <c r="M34" s="1220"/>
      <c r="N34" s="1220"/>
      <c r="O34" s="1220"/>
      <c r="P34" s="1220"/>
      <c r="Q34" s="1218"/>
      <c r="R34" s="1249" t="s">
        <v>138</v>
      </c>
      <c r="S34" s="1247"/>
      <c r="T34" s="1247"/>
      <c r="U34" s="1247"/>
      <c r="V34" s="1247"/>
      <c r="W34" s="1247"/>
      <c r="X34" s="1247"/>
      <c r="Y34" s="1247"/>
      <c r="Z34" s="1247"/>
      <c r="AA34" s="1248"/>
      <c r="AB34" s="1260">
        <v>-1.4</v>
      </c>
      <c r="AC34" s="1234"/>
      <c r="AD34" s="1234"/>
      <c r="AE34" s="1234"/>
      <c r="AF34" s="1234"/>
      <c r="AG34" s="1234"/>
      <c r="AH34" s="1235"/>
      <c r="AI34" s="1260"/>
      <c r="AJ34" s="1234"/>
      <c r="AK34" s="1234"/>
      <c r="AL34" s="1234"/>
      <c r="AM34" s="1234"/>
      <c r="AN34" s="1234"/>
      <c r="AO34" s="1234"/>
      <c r="AP34" s="1235"/>
      <c r="AQ34" s="892"/>
      <c r="AR34" s="1203"/>
      <c r="AS34" s="1256"/>
      <c r="AY34" s="637"/>
      <c r="BA34" s="588"/>
    </row>
    <row r="35" spans="1:45" ht="13.5" customHeight="1">
      <c r="A35" s="1206"/>
      <c r="B35" s="1200"/>
      <c r="C35" s="1183"/>
      <c r="D35" s="1190"/>
      <c r="E35" s="1219"/>
      <c r="F35" s="1217"/>
      <c r="G35" s="1217"/>
      <c r="H35" s="1217"/>
      <c r="I35" s="1217"/>
      <c r="J35" s="1217"/>
      <c r="K35" s="1217"/>
      <c r="L35" s="1217"/>
      <c r="M35" s="1217"/>
      <c r="N35" s="1217"/>
      <c r="O35" s="1217"/>
      <c r="P35" s="1217"/>
      <c r="Q35" s="1215"/>
      <c r="R35" s="1230" t="s">
        <v>498</v>
      </c>
      <c r="S35" s="1226"/>
      <c r="T35" s="1226"/>
      <c r="U35" s="1226"/>
      <c r="V35" s="1226"/>
      <c r="W35" s="1226"/>
      <c r="X35" s="1226"/>
      <c r="Y35" s="1226"/>
      <c r="Z35" s="1226"/>
      <c r="AA35" s="1223"/>
      <c r="AB35" s="1257"/>
      <c r="AC35" s="1258"/>
      <c r="AD35" s="1258"/>
      <c r="AE35" s="1258"/>
      <c r="AF35" s="1258"/>
      <c r="AG35" s="1258"/>
      <c r="AH35" s="1259"/>
      <c r="AI35" s="1257" t="s">
        <v>738</v>
      </c>
      <c r="AJ35" s="1258"/>
      <c r="AK35" s="1258"/>
      <c r="AL35" s="1258"/>
      <c r="AM35" s="1258"/>
      <c r="AN35" s="1258"/>
      <c r="AO35" s="1258"/>
      <c r="AP35" s="1259"/>
      <c r="AQ35" s="892"/>
      <c r="AR35" s="1202"/>
      <c r="AS35" s="1255"/>
    </row>
    <row r="36" spans="1:45" ht="13.5" customHeight="1">
      <c r="A36" s="1206"/>
      <c r="B36" s="1200"/>
      <c r="C36" s="1183"/>
      <c r="D36" s="1190"/>
      <c r="E36" s="1283" t="s">
        <v>149</v>
      </c>
      <c r="F36" s="1284"/>
      <c r="G36" s="1284"/>
      <c r="H36" s="1284"/>
      <c r="I36" s="1284"/>
      <c r="J36" s="1284"/>
      <c r="K36" s="1284"/>
      <c r="L36" s="1284"/>
      <c r="M36" s="1284"/>
      <c r="N36" s="1284"/>
      <c r="O36" s="1284"/>
      <c r="P36" s="1284"/>
      <c r="Q36" s="1284"/>
      <c r="R36" s="1284"/>
      <c r="S36" s="1284"/>
      <c r="T36" s="1284"/>
      <c r="U36" s="1284"/>
      <c r="V36" s="1284"/>
      <c r="W36" s="1284"/>
      <c r="X36" s="1284"/>
      <c r="Y36" s="1284"/>
      <c r="Z36" s="1284"/>
      <c r="AA36" s="1285"/>
      <c r="AB36" s="1260"/>
      <c r="AC36" s="1234"/>
      <c r="AD36" s="1234"/>
      <c r="AE36" s="1234"/>
      <c r="AF36" s="1234"/>
      <c r="AG36" s="1234"/>
      <c r="AH36" s="1235"/>
      <c r="AI36" s="1260"/>
      <c r="AJ36" s="1234"/>
      <c r="AK36" s="1234"/>
      <c r="AL36" s="1234"/>
      <c r="AM36" s="1234"/>
      <c r="AN36" s="1234"/>
      <c r="AO36" s="1234"/>
      <c r="AP36" s="1235"/>
      <c r="AQ36" s="892"/>
      <c r="AR36" s="1202"/>
      <c r="AS36" s="1255"/>
    </row>
    <row r="37" spans="1:45" ht="13.5" customHeight="1">
      <c r="A37" s="1206"/>
      <c r="B37" s="1200"/>
      <c r="C37" s="639"/>
      <c r="D37" s="633"/>
      <c r="E37" s="1216" t="s">
        <v>159</v>
      </c>
      <c r="F37" s="1211"/>
      <c r="G37" s="1211"/>
      <c r="H37" s="1211"/>
      <c r="I37" s="1211"/>
      <c r="J37" s="1211"/>
      <c r="K37" s="1211"/>
      <c r="L37" s="1211"/>
      <c r="M37" s="1211"/>
      <c r="N37" s="1211"/>
      <c r="O37" s="1211"/>
      <c r="P37" s="1211"/>
      <c r="Q37" s="1211"/>
      <c r="R37" s="1211"/>
      <c r="S37" s="1211"/>
      <c r="T37" s="1211"/>
      <c r="U37" s="1211"/>
      <c r="V37" s="1211"/>
      <c r="W37" s="1211"/>
      <c r="X37" s="1211"/>
      <c r="Y37" s="1211"/>
      <c r="Z37" s="1211"/>
      <c r="AA37" s="1212"/>
      <c r="AB37" s="1260"/>
      <c r="AC37" s="1234"/>
      <c r="AD37" s="1234"/>
      <c r="AE37" s="1234"/>
      <c r="AF37" s="1234"/>
      <c r="AG37" s="1234"/>
      <c r="AH37" s="1235"/>
      <c r="AI37" s="1260"/>
      <c r="AJ37" s="1234"/>
      <c r="AK37" s="1234"/>
      <c r="AL37" s="1234"/>
      <c r="AM37" s="1234"/>
      <c r="AN37" s="1234"/>
      <c r="AO37" s="1234"/>
      <c r="AP37" s="1235"/>
      <c r="AQ37" s="892"/>
      <c r="AR37" s="1202"/>
      <c r="AS37" s="1255"/>
    </row>
    <row r="38" spans="1:45" ht="13.5" customHeight="1">
      <c r="A38" s="1206"/>
      <c r="B38" s="1200"/>
      <c r="C38" s="640"/>
      <c r="D38" s="603"/>
      <c r="E38" s="1227" t="s">
        <v>150</v>
      </c>
      <c r="F38" s="1228"/>
      <c r="G38" s="1228"/>
      <c r="H38" s="1228"/>
      <c r="I38" s="1228"/>
      <c r="J38" s="1228"/>
      <c r="K38" s="1228"/>
      <c r="L38" s="1228"/>
      <c r="M38" s="1228"/>
      <c r="N38" s="1228"/>
      <c r="O38" s="1228"/>
      <c r="P38" s="1228"/>
      <c r="Q38" s="1229"/>
      <c r="R38" s="1249" t="s">
        <v>148</v>
      </c>
      <c r="S38" s="1247"/>
      <c r="T38" s="1247"/>
      <c r="U38" s="1247"/>
      <c r="V38" s="1247"/>
      <c r="W38" s="1247"/>
      <c r="X38" s="1247"/>
      <c r="Y38" s="1247"/>
      <c r="Z38" s="1247"/>
      <c r="AA38" s="1248"/>
      <c r="AB38" s="1260"/>
      <c r="AC38" s="1234"/>
      <c r="AD38" s="1234"/>
      <c r="AE38" s="1234"/>
      <c r="AF38" s="1234"/>
      <c r="AG38" s="1234"/>
      <c r="AH38" s="1235"/>
      <c r="AI38" s="1260"/>
      <c r="AJ38" s="1234"/>
      <c r="AK38" s="1234"/>
      <c r="AL38" s="1234"/>
      <c r="AM38" s="1234"/>
      <c r="AN38" s="1234"/>
      <c r="AO38" s="1234"/>
      <c r="AP38" s="1235"/>
      <c r="AQ38" s="892"/>
      <c r="AR38" s="1202"/>
      <c r="AS38" s="1255"/>
    </row>
    <row r="39" spans="1:45" ht="13.5" customHeight="1">
      <c r="A39" s="1206"/>
      <c r="B39" s="1200"/>
      <c r="C39" s="614"/>
      <c r="D39" s="615"/>
      <c r="E39" s="1230"/>
      <c r="F39" s="1226"/>
      <c r="G39" s="1226"/>
      <c r="H39" s="1226"/>
      <c r="I39" s="1226"/>
      <c r="J39" s="1226"/>
      <c r="K39" s="1226"/>
      <c r="L39" s="1226"/>
      <c r="M39" s="1226"/>
      <c r="N39" s="1226"/>
      <c r="O39" s="1226"/>
      <c r="P39" s="1226"/>
      <c r="Q39" s="1223"/>
      <c r="R39" s="1249" t="s">
        <v>138</v>
      </c>
      <c r="S39" s="1247"/>
      <c r="T39" s="1247"/>
      <c r="U39" s="1247"/>
      <c r="V39" s="1247"/>
      <c r="W39" s="1247"/>
      <c r="X39" s="1247"/>
      <c r="Y39" s="1247"/>
      <c r="Z39" s="1247"/>
      <c r="AA39" s="1248"/>
      <c r="AB39" s="1260"/>
      <c r="AC39" s="1234"/>
      <c r="AD39" s="1234"/>
      <c r="AE39" s="1234"/>
      <c r="AF39" s="1234"/>
      <c r="AG39" s="1234"/>
      <c r="AH39" s="1235"/>
      <c r="AI39" s="1260"/>
      <c r="AJ39" s="1234"/>
      <c r="AK39" s="1234"/>
      <c r="AL39" s="1234"/>
      <c r="AM39" s="1234"/>
      <c r="AN39" s="1234"/>
      <c r="AO39" s="1234"/>
      <c r="AP39" s="1235"/>
      <c r="AQ39" s="892"/>
      <c r="AR39" s="1203"/>
      <c r="AS39" s="1256"/>
    </row>
    <row r="40" spans="1:45" ht="13.5" customHeight="1">
      <c r="A40" s="1206"/>
      <c r="B40" s="1200"/>
      <c r="C40" s="641"/>
      <c r="D40" s="642"/>
      <c r="E40" s="600"/>
      <c r="F40" s="1184" t="s">
        <v>151</v>
      </c>
      <c r="G40" s="1184"/>
      <c r="H40" s="1184"/>
      <c r="I40" s="1184"/>
      <c r="J40" s="1184"/>
      <c r="K40" s="1184"/>
      <c r="L40" s="1184"/>
      <c r="M40" s="601"/>
      <c r="N40" s="601"/>
      <c r="O40" s="601"/>
      <c r="P40" s="601"/>
      <c r="Q40" s="601"/>
      <c r="R40" s="596"/>
      <c r="S40" s="596"/>
      <c r="T40" s="596"/>
      <c r="U40" s="594"/>
      <c r="V40" s="594"/>
      <c r="W40" s="594"/>
      <c r="X40" s="594"/>
      <c r="Y40" s="594"/>
      <c r="Z40" s="594"/>
      <c r="AA40" s="594"/>
      <c r="AB40" s="625"/>
      <c r="AC40" s="625"/>
      <c r="AD40" s="625"/>
      <c r="AE40" s="625"/>
      <c r="AF40" s="625"/>
      <c r="AG40" s="643"/>
      <c r="AH40" s="643"/>
      <c r="AI40" s="643"/>
      <c r="AJ40" s="643"/>
      <c r="AK40" s="643"/>
      <c r="AL40" s="644"/>
      <c r="AM40" s="644"/>
      <c r="AN40" s="644"/>
      <c r="AO40" s="644"/>
      <c r="AP40" s="644"/>
      <c r="AQ40" s="610"/>
      <c r="AR40" s="610"/>
      <c r="AS40" s="645"/>
    </row>
    <row r="41" spans="1:45" ht="13.5" customHeight="1">
      <c r="A41" s="1206"/>
      <c r="B41" s="1200"/>
      <c r="C41" s="605"/>
      <c r="D41" s="603"/>
      <c r="E41" s="641"/>
      <c r="F41" s="631"/>
      <c r="G41" s="631"/>
      <c r="H41" s="631"/>
      <c r="I41" s="631"/>
      <c r="J41" s="631"/>
      <c r="K41" s="631"/>
      <c r="L41" s="631"/>
      <c r="M41" s="631"/>
      <c r="N41" s="631"/>
      <c r="O41" s="631"/>
      <c r="P41" s="631"/>
      <c r="Q41" s="631"/>
      <c r="R41" s="631"/>
      <c r="S41" s="631"/>
      <c r="T41" s="646"/>
      <c r="U41" s="647"/>
      <c r="V41" s="647"/>
      <c r="W41" s="647"/>
      <c r="X41" s="647"/>
      <c r="Y41" s="607"/>
      <c r="Z41" s="607"/>
      <c r="AA41" s="607"/>
      <c r="AB41" s="607"/>
      <c r="AC41" s="607"/>
      <c r="AD41" s="607"/>
      <c r="AE41" s="607"/>
      <c r="AF41" s="615"/>
      <c r="AG41" s="1070"/>
      <c r="AH41" s="590"/>
      <c r="AI41" s="615"/>
      <c r="AJ41" s="615"/>
      <c r="AK41" s="648" t="s">
        <v>435</v>
      </c>
      <c r="AL41" s="649"/>
      <c r="AM41" s="649"/>
      <c r="AN41" s="649"/>
      <c r="AO41" s="649"/>
      <c r="AP41" s="650"/>
      <c r="AQ41" s="1230" t="s">
        <v>136</v>
      </c>
      <c r="AR41" s="1226"/>
      <c r="AS41" s="1204"/>
    </row>
    <row r="42" spans="1:45" ht="13.5" customHeight="1">
      <c r="A42" s="1206"/>
      <c r="B42" s="1200"/>
      <c r="C42" s="590"/>
      <c r="D42" s="603"/>
      <c r="E42" s="615" t="s">
        <v>143</v>
      </c>
      <c r="F42" s="615"/>
      <c r="G42" s="615"/>
      <c r="H42" s="615"/>
      <c r="I42" s="615"/>
      <c r="J42" s="615"/>
      <c r="K42" s="615"/>
      <c r="L42" s="615"/>
      <c r="M42" s="615"/>
      <c r="N42" s="615"/>
      <c r="O42" s="615"/>
      <c r="P42" s="615"/>
      <c r="Q42" s="1072"/>
      <c r="R42" s="651"/>
      <c r="S42" s="651"/>
      <c r="T42" s="651"/>
      <c r="U42" s="1231" t="s">
        <v>128</v>
      </c>
      <c r="V42" s="1232"/>
      <c r="W42" s="1232"/>
      <c r="X42" s="1232"/>
      <c r="Y42" s="1232"/>
      <c r="Z42" s="1232"/>
      <c r="AA42" s="1233"/>
      <c r="AB42" s="1231" t="s">
        <v>144</v>
      </c>
      <c r="AC42" s="1232"/>
      <c r="AD42" s="1232"/>
      <c r="AE42" s="1232"/>
      <c r="AF42" s="1232"/>
      <c r="AG42" s="1232"/>
      <c r="AH42" s="1233"/>
      <c r="AI42" s="1231" t="s">
        <v>140</v>
      </c>
      <c r="AJ42" s="1232"/>
      <c r="AK42" s="1232"/>
      <c r="AL42" s="1232"/>
      <c r="AM42" s="1232"/>
      <c r="AN42" s="1232"/>
      <c r="AO42" s="1232"/>
      <c r="AP42" s="1233"/>
      <c r="AQ42" s="620" t="s">
        <v>141</v>
      </c>
      <c r="AR42" s="620" t="s">
        <v>162</v>
      </c>
      <c r="AS42" s="621" t="s">
        <v>142</v>
      </c>
    </row>
    <row r="43" spans="1:46" ht="13.5" customHeight="1">
      <c r="A43" s="1206"/>
      <c r="B43" s="1200"/>
      <c r="C43" s="1189" t="s">
        <v>151</v>
      </c>
      <c r="D43" s="1190"/>
      <c r="E43" s="1249" t="s">
        <v>152</v>
      </c>
      <c r="F43" s="1247"/>
      <c r="G43" s="1247"/>
      <c r="H43" s="1247"/>
      <c r="I43" s="1247"/>
      <c r="J43" s="1247"/>
      <c r="K43" s="1247"/>
      <c r="L43" s="1247"/>
      <c r="M43" s="1247"/>
      <c r="N43" s="1247"/>
      <c r="O43" s="1247"/>
      <c r="P43" s="1247"/>
      <c r="Q43" s="1247"/>
      <c r="R43" s="1247"/>
      <c r="S43" s="1247"/>
      <c r="T43" s="1248"/>
      <c r="U43" s="1251" t="s">
        <v>739</v>
      </c>
      <c r="V43" s="1252"/>
      <c r="W43" s="1252"/>
      <c r="X43" s="1252"/>
      <c r="Y43" s="1252"/>
      <c r="Z43" s="1252"/>
      <c r="AA43" s="1253"/>
      <c r="AB43" s="1251" t="s">
        <v>740</v>
      </c>
      <c r="AC43" s="1252"/>
      <c r="AD43" s="1252"/>
      <c r="AE43" s="1252"/>
      <c r="AF43" s="1252"/>
      <c r="AG43" s="1252"/>
      <c r="AH43" s="1253"/>
      <c r="AI43" s="1251" t="s">
        <v>740</v>
      </c>
      <c r="AJ43" s="1252"/>
      <c r="AK43" s="1252"/>
      <c r="AL43" s="1252"/>
      <c r="AM43" s="1252"/>
      <c r="AN43" s="1252"/>
      <c r="AO43" s="1252"/>
      <c r="AP43" s="1253"/>
      <c r="AQ43" s="888"/>
      <c r="AR43" s="1202"/>
      <c r="AS43" s="893"/>
      <c r="AT43" s="587"/>
    </row>
    <row r="44" spans="1:45" ht="13.5" customHeight="1">
      <c r="A44" s="1206"/>
      <c r="B44" s="1200"/>
      <c r="C44" s="1183"/>
      <c r="D44" s="1190"/>
      <c r="E44" s="1249" t="s">
        <v>153</v>
      </c>
      <c r="F44" s="1247"/>
      <c r="G44" s="1247"/>
      <c r="H44" s="1247"/>
      <c r="I44" s="1247"/>
      <c r="J44" s="1247"/>
      <c r="K44" s="1247"/>
      <c r="L44" s="1247"/>
      <c r="M44" s="1247"/>
      <c r="N44" s="1247"/>
      <c r="O44" s="1247"/>
      <c r="P44" s="1247"/>
      <c r="Q44" s="1247"/>
      <c r="R44" s="1247"/>
      <c r="S44" s="1247"/>
      <c r="T44" s="1248"/>
      <c r="U44" s="1251"/>
      <c r="V44" s="1252"/>
      <c r="W44" s="1252"/>
      <c r="X44" s="1252"/>
      <c r="Y44" s="1252"/>
      <c r="Z44" s="1252"/>
      <c r="AA44" s="1253"/>
      <c r="AB44" s="1251"/>
      <c r="AC44" s="1252"/>
      <c r="AD44" s="1252"/>
      <c r="AE44" s="1252"/>
      <c r="AF44" s="1252"/>
      <c r="AG44" s="1252"/>
      <c r="AH44" s="1253"/>
      <c r="AI44" s="1251"/>
      <c r="AJ44" s="1252"/>
      <c r="AK44" s="1252"/>
      <c r="AL44" s="1252"/>
      <c r="AM44" s="1252"/>
      <c r="AN44" s="1252"/>
      <c r="AO44" s="1252"/>
      <c r="AP44" s="1253"/>
      <c r="AQ44" s="892"/>
      <c r="AR44" s="1202"/>
      <c r="AS44" s="1254" t="s">
        <v>467</v>
      </c>
    </row>
    <row r="45" spans="1:45" ht="13.5" customHeight="1">
      <c r="A45" s="1206"/>
      <c r="B45" s="1200"/>
      <c r="C45" s="1183"/>
      <c r="D45" s="1190"/>
      <c r="E45" s="1249" t="s">
        <v>154</v>
      </c>
      <c r="F45" s="1247"/>
      <c r="G45" s="1247"/>
      <c r="H45" s="1247"/>
      <c r="I45" s="1247"/>
      <c r="J45" s="1247"/>
      <c r="K45" s="1247"/>
      <c r="L45" s="1247"/>
      <c r="M45" s="1247"/>
      <c r="N45" s="1247"/>
      <c r="O45" s="1247"/>
      <c r="P45" s="1247"/>
      <c r="Q45" s="1247"/>
      <c r="R45" s="1247"/>
      <c r="S45" s="1247"/>
      <c r="T45" s="1248"/>
      <c r="U45" s="1251"/>
      <c r="V45" s="1252"/>
      <c r="W45" s="1252"/>
      <c r="X45" s="1252"/>
      <c r="Y45" s="1252"/>
      <c r="Z45" s="1252"/>
      <c r="AA45" s="1253"/>
      <c r="AB45" s="1251"/>
      <c r="AC45" s="1252"/>
      <c r="AD45" s="1252"/>
      <c r="AE45" s="1252"/>
      <c r="AF45" s="1252"/>
      <c r="AG45" s="1252"/>
      <c r="AH45" s="1253"/>
      <c r="AI45" s="1251"/>
      <c r="AJ45" s="1252"/>
      <c r="AK45" s="1252"/>
      <c r="AL45" s="1252"/>
      <c r="AM45" s="1252"/>
      <c r="AN45" s="1252"/>
      <c r="AO45" s="1252"/>
      <c r="AP45" s="1253"/>
      <c r="AQ45" s="892"/>
      <c r="AR45" s="1203"/>
      <c r="AS45" s="1256"/>
    </row>
    <row r="46" spans="1:45" ht="13.5" customHeight="1">
      <c r="A46" s="1206"/>
      <c r="B46" s="1200"/>
      <c r="C46" s="1183"/>
      <c r="D46" s="1190"/>
      <c r="E46" s="1216" t="s">
        <v>155</v>
      </c>
      <c r="F46" s="1211"/>
      <c r="G46" s="1211"/>
      <c r="H46" s="1211"/>
      <c r="I46" s="1211"/>
      <c r="J46" s="1211"/>
      <c r="K46" s="1211"/>
      <c r="L46" s="1212"/>
      <c r="M46" s="1210" t="s">
        <v>139</v>
      </c>
      <c r="N46" s="1207"/>
      <c r="O46" s="1207"/>
      <c r="P46" s="1207"/>
      <c r="Q46" s="1207"/>
      <c r="R46" s="1207"/>
      <c r="S46" s="1207"/>
      <c r="T46" s="1208"/>
      <c r="U46" s="1251"/>
      <c r="V46" s="1252"/>
      <c r="W46" s="1252"/>
      <c r="X46" s="1252"/>
      <c r="Y46" s="1252"/>
      <c r="Z46" s="1252"/>
      <c r="AA46" s="1253"/>
      <c r="AB46" s="1251"/>
      <c r="AC46" s="1252"/>
      <c r="AD46" s="1252"/>
      <c r="AE46" s="1252"/>
      <c r="AF46" s="1252"/>
      <c r="AG46" s="1252"/>
      <c r="AH46" s="1253"/>
      <c r="AI46" s="1251"/>
      <c r="AJ46" s="1252"/>
      <c r="AK46" s="1252"/>
      <c r="AL46" s="1252"/>
      <c r="AM46" s="1252"/>
      <c r="AN46" s="1252"/>
      <c r="AO46" s="1252"/>
      <c r="AP46" s="1253"/>
      <c r="AQ46" s="892"/>
      <c r="AR46" s="1244"/>
      <c r="AS46" s="1254" t="s">
        <v>741</v>
      </c>
    </row>
    <row r="47" spans="1:45" ht="13.5" customHeight="1">
      <c r="A47" s="1206"/>
      <c r="B47" s="1200"/>
      <c r="C47" s="605"/>
      <c r="D47" s="603"/>
      <c r="E47" s="1216"/>
      <c r="F47" s="1211"/>
      <c r="G47" s="1211"/>
      <c r="H47" s="1211"/>
      <c r="I47" s="1211"/>
      <c r="J47" s="1211"/>
      <c r="K47" s="1211"/>
      <c r="L47" s="1212"/>
      <c r="M47" s="1210" t="s">
        <v>137</v>
      </c>
      <c r="N47" s="1207"/>
      <c r="O47" s="1207"/>
      <c r="P47" s="1207"/>
      <c r="Q47" s="1207"/>
      <c r="R47" s="1207"/>
      <c r="S47" s="1207"/>
      <c r="T47" s="1208"/>
      <c r="U47" s="1251"/>
      <c r="V47" s="1252"/>
      <c r="W47" s="1252"/>
      <c r="X47" s="1252"/>
      <c r="Y47" s="1252"/>
      <c r="Z47" s="1252"/>
      <c r="AA47" s="1253"/>
      <c r="AB47" s="1251"/>
      <c r="AC47" s="1252"/>
      <c r="AD47" s="1252"/>
      <c r="AE47" s="1252"/>
      <c r="AF47" s="1252"/>
      <c r="AG47" s="1252"/>
      <c r="AH47" s="1253"/>
      <c r="AI47" s="1251"/>
      <c r="AJ47" s="1252"/>
      <c r="AK47" s="1252"/>
      <c r="AL47" s="1252"/>
      <c r="AM47" s="1252"/>
      <c r="AN47" s="1252"/>
      <c r="AO47" s="1252"/>
      <c r="AP47" s="1253"/>
      <c r="AQ47" s="892"/>
      <c r="AR47" s="1245"/>
      <c r="AS47" s="1255"/>
    </row>
    <row r="48" spans="1:45" ht="13.5" customHeight="1">
      <c r="A48" s="1206"/>
      <c r="B48" s="1200"/>
      <c r="C48" s="615"/>
      <c r="D48" s="652"/>
      <c r="E48" s="1213"/>
      <c r="F48" s="1214"/>
      <c r="G48" s="1214"/>
      <c r="H48" s="1214"/>
      <c r="I48" s="1214"/>
      <c r="J48" s="1214"/>
      <c r="K48" s="1214"/>
      <c r="L48" s="1209"/>
      <c r="M48" s="1210" t="s">
        <v>138</v>
      </c>
      <c r="N48" s="1207"/>
      <c r="O48" s="1207"/>
      <c r="P48" s="1207"/>
      <c r="Q48" s="1207"/>
      <c r="R48" s="1207"/>
      <c r="S48" s="1207"/>
      <c r="T48" s="1208"/>
      <c r="U48" s="1251"/>
      <c r="V48" s="1252"/>
      <c r="W48" s="1252"/>
      <c r="X48" s="1252"/>
      <c r="Y48" s="1252"/>
      <c r="Z48" s="1252"/>
      <c r="AA48" s="1253"/>
      <c r="AB48" s="1251"/>
      <c r="AC48" s="1252"/>
      <c r="AD48" s="1252"/>
      <c r="AE48" s="1252"/>
      <c r="AF48" s="1252"/>
      <c r="AG48" s="1252"/>
      <c r="AH48" s="1253"/>
      <c r="AI48" s="1251"/>
      <c r="AJ48" s="1252"/>
      <c r="AK48" s="1252"/>
      <c r="AL48" s="1252"/>
      <c r="AM48" s="1252"/>
      <c r="AN48" s="1252"/>
      <c r="AO48" s="1252"/>
      <c r="AP48" s="1253"/>
      <c r="AQ48" s="892"/>
      <c r="AR48" s="1246"/>
      <c r="AS48" s="1256"/>
    </row>
    <row r="49" spans="1:45" ht="13.5" customHeight="1">
      <c r="A49" s="1206"/>
      <c r="B49" s="1200"/>
      <c r="C49" s="605"/>
      <c r="D49" s="603"/>
      <c r="E49" s="569"/>
      <c r="F49" s="569"/>
      <c r="G49" s="1184" t="s">
        <v>131</v>
      </c>
      <c r="H49" s="1184"/>
      <c r="I49" s="1184"/>
      <c r="J49" s="1184"/>
      <c r="K49" s="1184"/>
      <c r="L49" s="1184"/>
      <c r="M49" s="1184"/>
      <c r="N49" s="653"/>
      <c r="O49" s="653"/>
      <c r="P49" s="653"/>
      <c r="Q49" s="634"/>
      <c r="R49" s="653"/>
      <c r="S49" s="653"/>
      <c r="T49" s="653"/>
      <c r="U49" s="653"/>
      <c r="V49" s="653"/>
      <c r="W49" s="653"/>
      <c r="X49" s="653"/>
      <c r="Y49" s="653"/>
      <c r="Z49" s="653"/>
      <c r="AA49" s="653"/>
      <c r="AB49" s="653"/>
      <c r="AC49" s="653"/>
      <c r="AD49" s="653"/>
      <c r="AE49" s="653"/>
      <c r="AF49" s="653"/>
      <c r="AG49" s="634"/>
      <c r="AH49" s="634"/>
      <c r="AI49" s="634"/>
      <c r="AJ49" s="634"/>
      <c r="AK49" s="634"/>
      <c r="AL49" s="634"/>
      <c r="AM49" s="634"/>
      <c r="AN49" s="634"/>
      <c r="AO49" s="634"/>
      <c r="AP49" s="635"/>
      <c r="AQ49" s="1249" t="s">
        <v>136</v>
      </c>
      <c r="AR49" s="1247"/>
      <c r="AS49" s="1250"/>
    </row>
    <row r="50" spans="1:45" ht="13.5" customHeight="1">
      <c r="A50" s="1206"/>
      <c r="B50" s="1200"/>
      <c r="C50" s="605"/>
      <c r="D50" s="603"/>
      <c r="E50" s="615"/>
      <c r="F50" s="615"/>
      <c r="G50" s="615"/>
      <c r="H50" s="615"/>
      <c r="I50" s="615"/>
      <c r="J50" s="607"/>
      <c r="K50" s="607"/>
      <c r="L50" s="607"/>
      <c r="M50" s="607"/>
      <c r="N50" s="615"/>
      <c r="O50" s="615"/>
      <c r="P50" s="615"/>
      <c r="Q50" s="607"/>
      <c r="R50" s="615"/>
      <c r="S50" s="615"/>
      <c r="T50" s="615"/>
      <c r="U50" s="615"/>
      <c r="V50" s="615"/>
      <c r="W50" s="615"/>
      <c r="X50" s="615"/>
      <c r="Y50" s="615"/>
      <c r="Z50" s="615"/>
      <c r="AA50" s="615"/>
      <c r="AB50" s="606"/>
      <c r="AC50" s="615"/>
      <c r="AD50" s="615"/>
      <c r="AE50" s="615"/>
      <c r="AF50" s="615"/>
      <c r="AG50" s="1070"/>
      <c r="AH50" s="590"/>
      <c r="AI50" s="615"/>
      <c r="AJ50" s="615"/>
      <c r="AK50" s="648" t="s">
        <v>435</v>
      </c>
      <c r="AL50" s="649"/>
      <c r="AM50" s="649"/>
      <c r="AN50" s="649"/>
      <c r="AO50" s="649"/>
      <c r="AP50" s="650"/>
      <c r="AQ50" s="620" t="s">
        <v>141</v>
      </c>
      <c r="AR50" s="620" t="s">
        <v>162</v>
      </c>
      <c r="AS50" s="621" t="s">
        <v>142</v>
      </c>
    </row>
    <row r="51" spans="1:46" ht="13.5" customHeight="1">
      <c r="A51" s="1206"/>
      <c r="B51" s="1200"/>
      <c r="C51" s="605"/>
      <c r="D51" s="603"/>
      <c r="E51" s="1249" t="s">
        <v>156</v>
      </c>
      <c r="F51" s="1247"/>
      <c r="G51" s="1247"/>
      <c r="H51" s="1247"/>
      <c r="I51" s="1247"/>
      <c r="J51" s="1247"/>
      <c r="K51" s="1247"/>
      <c r="L51" s="1247"/>
      <c r="M51" s="1247"/>
      <c r="N51" s="1247"/>
      <c r="O51" s="1247"/>
      <c r="P51" s="1247"/>
      <c r="Q51" s="1247"/>
      <c r="R51" s="1247"/>
      <c r="S51" s="1247"/>
      <c r="T51" s="1247"/>
      <c r="U51" s="1247"/>
      <c r="V51" s="1247"/>
      <c r="W51" s="1247"/>
      <c r="X51" s="1247"/>
      <c r="Y51" s="1247"/>
      <c r="Z51" s="1247"/>
      <c r="AA51" s="1248"/>
      <c r="AB51" s="1251"/>
      <c r="AC51" s="1252"/>
      <c r="AD51" s="1252"/>
      <c r="AE51" s="1252"/>
      <c r="AF51" s="1252"/>
      <c r="AG51" s="1252"/>
      <c r="AH51" s="1252"/>
      <c r="AI51" s="1252"/>
      <c r="AJ51" s="1252"/>
      <c r="AK51" s="1252"/>
      <c r="AL51" s="1252"/>
      <c r="AM51" s="1252"/>
      <c r="AN51" s="1252"/>
      <c r="AO51" s="1252"/>
      <c r="AP51" s="1253"/>
      <c r="AQ51" s="888"/>
      <c r="AR51" s="1318"/>
      <c r="AS51" s="893"/>
      <c r="AT51" s="587"/>
    </row>
    <row r="52" spans="1:45" ht="13.5" customHeight="1">
      <c r="A52" s="1206"/>
      <c r="B52" s="1200"/>
      <c r="C52" s="1189" t="s">
        <v>131</v>
      </c>
      <c r="D52" s="1190"/>
      <c r="E52" s="1227" t="s">
        <v>155</v>
      </c>
      <c r="F52" s="1228"/>
      <c r="G52" s="1228"/>
      <c r="H52" s="1228"/>
      <c r="I52" s="1228"/>
      <c r="J52" s="1228"/>
      <c r="K52" s="1228"/>
      <c r="L52" s="1228"/>
      <c r="M52" s="1228"/>
      <c r="N52" s="1229"/>
      <c r="O52" s="1319" t="s">
        <v>140</v>
      </c>
      <c r="P52" s="1319"/>
      <c r="Q52" s="1319"/>
      <c r="R52" s="1319"/>
      <c r="S52" s="1319"/>
      <c r="T52" s="1320"/>
      <c r="U52" s="1249" t="s">
        <v>148</v>
      </c>
      <c r="V52" s="1247"/>
      <c r="W52" s="1247"/>
      <c r="X52" s="1247"/>
      <c r="Y52" s="1247"/>
      <c r="Z52" s="1247"/>
      <c r="AA52" s="1248"/>
      <c r="AB52" s="1251"/>
      <c r="AC52" s="1252"/>
      <c r="AD52" s="1252"/>
      <c r="AE52" s="1252"/>
      <c r="AF52" s="1252"/>
      <c r="AG52" s="1252"/>
      <c r="AH52" s="1252"/>
      <c r="AI52" s="1252"/>
      <c r="AJ52" s="1252"/>
      <c r="AK52" s="1252"/>
      <c r="AL52" s="1252"/>
      <c r="AM52" s="1252"/>
      <c r="AN52" s="1252"/>
      <c r="AO52" s="1252"/>
      <c r="AP52" s="1253"/>
      <c r="AQ52" s="892"/>
      <c r="AR52" s="1202"/>
      <c r="AS52" s="1254" t="s">
        <v>742</v>
      </c>
    </row>
    <row r="53" spans="1:45" ht="13.5" customHeight="1">
      <c r="A53" s="654"/>
      <c r="B53" s="627"/>
      <c r="C53" s="1183"/>
      <c r="D53" s="1190"/>
      <c r="E53" s="1323"/>
      <c r="F53" s="1324"/>
      <c r="G53" s="1324"/>
      <c r="H53" s="1324"/>
      <c r="I53" s="1324"/>
      <c r="J53" s="1324"/>
      <c r="K53" s="1324"/>
      <c r="L53" s="1324"/>
      <c r="M53" s="1324"/>
      <c r="N53" s="1325"/>
      <c r="O53" s="1321"/>
      <c r="P53" s="1321"/>
      <c r="Q53" s="1321"/>
      <c r="R53" s="1321"/>
      <c r="S53" s="1321"/>
      <c r="T53" s="1322"/>
      <c r="U53" s="1249" t="s">
        <v>138</v>
      </c>
      <c r="V53" s="1247"/>
      <c r="W53" s="1247"/>
      <c r="X53" s="1247"/>
      <c r="Y53" s="1247"/>
      <c r="Z53" s="1247"/>
      <c r="AA53" s="1248"/>
      <c r="AB53" s="1251">
        <v>140</v>
      </c>
      <c r="AC53" s="1252"/>
      <c r="AD53" s="1252"/>
      <c r="AE53" s="1252"/>
      <c r="AF53" s="1252"/>
      <c r="AG53" s="1252"/>
      <c r="AH53" s="1252"/>
      <c r="AI53" s="1252"/>
      <c r="AJ53" s="1252"/>
      <c r="AK53" s="1252"/>
      <c r="AL53" s="1252"/>
      <c r="AM53" s="1252"/>
      <c r="AN53" s="1252"/>
      <c r="AO53" s="1252"/>
      <c r="AP53" s="1253"/>
      <c r="AQ53" s="892"/>
      <c r="AR53" s="1202"/>
      <c r="AS53" s="1266"/>
    </row>
    <row r="54" spans="1:45" ht="13.5" customHeight="1">
      <c r="A54" s="622"/>
      <c r="B54" s="655"/>
      <c r="C54" s="1183"/>
      <c r="D54" s="1190"/>
      <c r="E54" s="1323"/>
      <c r="F54" s="1324"/>
      <c r="G54" s="1324"/>
      <c r="H54" s="1324"/>
      <c r="I54" s="1324"/>
      <c r="J54" s="1324"/>
      <c r="K54" s="1324"/>
      <c r="L54" s="1324"/>
      <c r="M54" s="1324"/>
      <c r="N54" s="1325"/>
      <c r="O54" s="1247" t="s">
        <v>157</v>
      </c>
      <c r="P54" s="1247"/>
      <c r="Q54" s="1247"/>
      <c r="R54" s="1247"/>
      <c r="S54" s="1247"/>
      <c r="T54" s="1247"/>
      <c r="U54" s="1247"/>
      <c r="V54" s="1247"/>
      <c r="W54" s="1247"/>
      <c r="X54" s="1247"/>
      <c r="Y54" s="1247"/>
      <c r="Z54" s="1247"/>
      <c r="AA54" s="1248"/>
      <c r="AB54" s="1251"/>
      <c r="AC54" s="1252"/>
      <c r="AD54" s="1252"/>
      <c r="AE54" s="1252"/>
      <c r="AF54" s="1252"/>
      <c r="AG54" s="1252"/>
      <c r="AH54" s="1252"/>
      <c r="AI54" s="1252"/>
      <c r="AJ54" s="1252"/>
      <c r="AK54" s="1252"/>
      <c r="AL54" s="1252"/>
      <c r="AM54" s="1252"/>
      <c r="AN54" s="1252"/>
      <c r="AO54" s="1252"/>
      <c r="AP54" s="1253"/>
      <c r="AQ54" s="892"/>
      <c r="AR54" s="1202"/>
      <c r="AS54" s="1266"/>
    </row>
    <row r="55" spans="1:45" ht="13.5" customHeight="1">
      <c r="A55" s="622"/>
      <c r="B55" s="655"/>
      <c r="C55" s="590"/>
      <c r="D55" s="655"/>
      <c r="E55" s="1230"/>
      <c r="F55" s="1226"/>
      <c r="G55" s="1226"/>
      <c r="H55" s="1226"/>
      <c r="I55" s="1226"/>
      <c r="J55" s="1226"/>
      <c r="K55" s="1226"/>
      <c r="L55" s="1226"/>
      <c r="M55" s="1226"/>
      <c r="N55" s="1223"/>
      <c r="O55" s="1249" t="s">
        <v>577</v>
      </c>
      <c r="P55" s="1247"/>
      <c r="Q55" s="1247"/>
      <c r="R55" s="1247"/>
      <c r="S55" s="1247"/>
      <c r="T55" s="1247"/>
      <c r="U55" s="1247"/>
      <c r="V55" s="1247"/>
      <c r="W55" s="1247"/>
      <c r="X55" s="1247"/>
      <c r="Y55" s="1247"/>
      <c r="Z55" s="1247"/>
      <c r="AA55" s="1248"/>
      <c r="AB55" s="1326"/>
      <c r="AC55" s="1327"/>
      <c r="AD55" s="1327"/>
      <c r="AE55" s="1327"/>
      <c r="AF55" s="1327"/>
      <c r="AG55" s="1327"/>
      <c r="AH55" s="1327"/>
      <c r="AI55" s="1327"/>
      <c r="AJ55" s="1327"/>
      <c r="AK55" s="1327"/>
      <c r="AL55" s="1327"/>
      <c r="AM55" s="1327"/>
      <c r="AN55" s="1327"/>
      <c r="AO55" s="1327"/>
      <c r="AP55" s="1328"/>
      <c r="AQ55" s="892"/>
      <c r="AR55" s="1202"/>
      <c r="AS55" s="1266"/>
    </row>
    <row r="56" spans="1:45" ht="13.5" customHeight="1">
      <c r="A56" s="656"/>
      <c r="B56" s="657"/>
      <c r="C56" s="1300" t="s">
        <v>570</v>
      </c>
      <c r="D56" s="1301"/>
      <c r="E56" s="1301"/>
      <c r="F56" s="1301"/>
      <c r="G56" s="1301"/>
      <c r="H56" s="1301"/>
      <c r="I56" s="1301"/>
      <c r="J56" s="1301"/>
      <c r="K56" s="1301"/>
      <c r="L56" s="1301"/>
      <c r="M56" s="1301"/>
      <c r="N56" s="1301"/>
      <c r="O56" s="1301"/>
      <c r="P56" s="1301"/>
      <c r="Q56" s="1301"/>
      <c r="R56" s="1301"/>
      <c r="S56" s="1301"/>
      <c r="T56" s="1301"/>
      <c r="U56" s="1301"/>
      <c r="V56" s="1301"/>
      <c r="W56" s="1301"/>
      <c r="X56" s="1301"/>
      <c r="Y56" s="1301"/>
      <c r="Z56" s="1301"/>
      <c r="AA56" s="1301"/>
      <c r="AB56" s="1301"/>
      <c r="AC56" s="1301"/>
      <c r="AD56" s="1301"/>
      <c r="AE56" s="1301"/>
      <c r="AF56" s="1301"/>
      <c r="AG56" s="1301"/>
      <c r="AH56" s="1301"/>
      <c r="AI56" s="1301"/>
      <c r="AJ56" s="1301"/>
      <c r="AK56" s="1301"/>
      <c r="AL56" s="1301"/>
      <c r="AM56" s="657"/>
      <c r="AN56" s="657"/>
      <c r="AO56" s="657"/>
      <c r="AP56" s="657"/>
      <c r="AQ56" s="657"/>
      <c r="AR56" s="657"/>
      <c r="AS56" s="659"/>
    </row>
    <row r="57" spans="1:46" ht="13.5" customHeight="1">
      <c r="A57" s="660"/>
      <c r="B57" s="616"/>
      <c r="C57" s="1302"/>
      <c r="D57" s="1302"/>
      <c r="E57" s="1302"/>
      <c r="F57" s="1302"/>
      <c r="G57" s="1302"/>
      <c r="H57" s="1302"/>
      <c r="I57" s="1302"/>
      <c r="J57" s="1302"/>
      <c r="K57" s="1302"/>
      <c r="L57" s="1302"/>
      <c r="M57" s="1302"/>
      <c r="N57" s="1302"/>
      <c r="O57" s="1302"/>
      <c r="P57" s="1302"/>
      <c r="Q57" s="1302"/>
      <c r="R57" s="1302"/>
      <c r="S57" s="1302"/>
      <c r="T57" s="1302"/>
      <c r="U57" s="1302"/>
      <c r="V57" s="1302"/>
      <c r="W57" s="1302"/>
      <c r="X57" s="1302"/>
      <c r="Y57" s="1302"/>
      <c r="Z57" s="1302"/>
      <c r="AA57" s="1302"/>
      <c r="AB57" s="1302"/>
      <c r="AC57" s="1302"/>
      <c r="AD57" s="1302"/>
      <c r="AE57" s="1302"/>
      <c r="AF57" s="1302"/>
      <c r="AG57" s="1302"/>
      <c r="AH57" s="1302"/>
      <c r="AI57" s="1302"/>
      <c r="AJ57" s="1302"/>
      <c r="AK57" s="1302"/>
      <c r="AL57" s="1302"/>
      <c r="AM57" s="616"/>
      <c r="AN57" s="616"/>
      <c r="AO57" s="616"/>
      <c r="AP57" s="616"/>
      <c r="AQ57" s="616"/>
      <c r="AR57" s="616"/>
      <c r="AS57" s="661"/>
      <c r="AT57" s="588"/>
    </row>
    <row r="58" spans="1:46" ht="13.5" customHeight="1">
      <c r="A58" s="660"/>
      <c r="B58" s="616"/>
      <c r="C58" s="605" t="s">
        <v>497</v>
      </c>
      <c r="D58" s="1070"/>
      <c r="E58" s="1070"/>
      <c r="F58" s="1070"/>
      <c r="G58" s="1070"/>
      <c r="H58" s="1070"/>
      <c r="I58" s="1070"/>
      <c r="J58" s="1070"/>
      <c r="K58" s="1070"/>
      <c r="L58" s="1070"/>
      <c r="M58" s="1070"/>
      <c r="N58" s="1070"/>
      <c r="O58" s="1070"/>
      <c r="P58" s="1070"/>
      <c r="Q58" s="1070"/>
      <c r="R58" s="1070"/>
      <c r="S58" s="1070"/>
      <c r="T58" s="1070"/>
      <c r="U58" s="1070"/>
      <c r="V58" s="1070"/>
      <c r="W58" s="1070"/>
      <c r="X58" s="1070"/>
      <c r="Y58" s="1070"/>
      <c r="Z58" s="1070"/>
      <c r="AA58" s="1070"/>
      <c r="AB58" s="1070"/>
      <c r="AC58" s="1070"/>
      <c r="AD58" s="1070"/>
      <c r="AE58" s="1070"/>
      <c r="AF58" s="1070"/>
      <c r="AG58" s="1070"/>
      <c r="AH58" s="1070"/>
      <c r="AI58" s="1070"/>
      <c r="AJ58" s="1070"/>
      <c r="AK58" s="1070"/>
      <c r="AL58" s="1070"/>
      <c r="AM58" s="616"/>
      <c r="AN58" s="616"/>
      <c r="AO58" s="616"/>
      <c r="AP58" s="616"/>
      <c r="AQ58" s="616"/>
      <c r="AR58" s="616"/>
      <c r="AS58" s="661"/>
      <c r="AT58" s="588"/>
    </row>
    <row r="59" spans="1:45" ht="13.5" customHeight="1">
      <c r="A59" s="660"/>
      <c r="B59" s="616"/>
      <c r="C59" s="590" t="s">
        <v>569</v>
      </c>
      <c r="D59" s="616"/>
      <c r="E59" s="616"/>
      <c r="F59" s="616"/>
      <c r="G59" s="616"/>
      <c r="H59" s="616"/>
      <c r="I59" s="616"/>
      <c r="J59" s="616"/>
      <c r="K59" s="616"/>
      <c r="L59" s="616"/>
      <c r="M59" s="616"/>
      <c r="N59" s="616"/>
      <c r="O59" s="616"/>
      <c r="P59" s="616"/>
      <c r="Q59" s="616"/>
      <c r="R59" s="616"/>
      <c r="S59" s="616"/>
      <c r="T59" s="616"/>
      <c r="U59" s="616"/>
      <c r="V59" s="616"/>
      <c r="W59" s="616"/>
      <c r="X59" s="616"/>
      <c r="Y59" s="616"/>
      <c r="Z59" s="616"/>
      <c r="AA59" s="616"/>
      <c r="AB59" s="616"/>
      <c r="AC59" s="616"/>
      <c r="AD59" s="616"/>
      <c r="AE59" s="616"/>
      <c r="AF59" s="616"/>
      <c r="AG59" s="616"/>
      <c r="AH59" s="616"/>
      <c r="AI59" s="616"/>
      <c r="AJ59" s="616"/>
      <c r="AK59" s="616"/>
      <c r="AL59" s="616"/>
      <c r="AM59" s="616"/>
      <c r="AN59" s="616"/>
      <c r="AO59" s="616"/>
      <c r="AP59" s="616"/>
      <c r="AQ59" s="616"/>
      <c r="AR59" s="616"/>
      <c r="AS59" s="661"/>
    </row>
    <row r="60" spans="1:45" ht="13.5" customHeight="1">
      <c r="A60" s="602"/>
      <c r="B60" s="605"/>
      <c r="C60" s="590"/>
      <c r="D60" s="616"/>
      <c r="E60" s="616"/>
      <c r="F60" s="616"/>
      <c r="G60" s="616"/>
      <c r="H60" s="616"/>
      <c r="I60" s="616"/>
      <c r="J60" s="616"/>
      <c r="K60" s="616"/>
      <c r="L60" s="616"/>
      <c r="M60" s="616"/>
      <c r="N60" s="616"/>
      <c r="O60" s="616"/>
      <c r="P60" s="616"/>
      <c r="Q60" s="616"/>
      <c r="R60" s="616"/>
      <c r="S60" s="616"/>
      <c r="T60" s="616"/>
      <c r="U60" s="616"/>
      <c r="V60" s="616"/>
      <c r="W60" s="616"/>
      <c r="X60" s="616"/>
      <c r="Y60" s="616"/>
      <c r="Z60" s="616"/>
      <c r="AA60" s="616"/>
      <c r="AB60" s="616"/>
      <c r="AC60" s="616"/>
      <c r="AD60" s="616"/>
      <c r="AE60" s="616"/>
      <c r="AF60" s="616"/>
      <c r="AG60" s="601"/>
      <c r="AH60" s="601"/>
      <c r="AI60" s="601"/>
      <c r="AJ60" s="601"/>
      <c r="AK60" s="601"/>
      <c r="AL60" s="601"/>
      <c r="AM60" s="601"/>
      <c r="AN60" s="663"/>
      <c r="AO60" s="616"/>
      <c r="AP60" s="616"/>
      <c r="AQ60" s="616"/>
      <c r="AR60" s="616"/>
      <c r="AS60" s="661"/>
    </row>
    <row r="61" spans="1:45" ht="13.5" customHeight="1">
      <c r="A61" s="660"/>
      <c r="B61" s="616"/>
      <c r="C61" s="590"/>
      <c r="D61" s="616"/>
      <c r="E61" s="616"/>
      <c r="F61" s="616"/>
      <c r="G61" s="616"/>
      <c r="H61" s="616"/>
      <c r="I61" s="616"/>
      <c r="J61" s="616"/>
      <c r="K61" s="616"/>
      <c r="L61" s="616"/>
      <c r="M61" s="616"/>
      <c r="N61" s="616"/>
      <c r="O61" s="616"/>
      <c r="P61" s="616"/>
      <c r="Q61" s="616"/>
      <c r="R61" s="616"/>
      <c r="S61" s="605"/>
      <c r="T61" s="605"/>
      <c r="U61" s="605"/>
      <c r="V61" s="605"/>
      <c r="W61" s="605"/>
      <c r="X61" s="605"/>
      <c r="Y61" s="605"/>
      <c r="Z61" s="605"/>
      <c r="AA61" s="605"/>
      <c r="AB61" s="605"/>
      <c r="AC61" s="605"/>
      <c r="AD61" s="605"/>
      <c r="AE61" s="605"/>
      <c r="AF61" s="601"/>
      <c r="AG61" s="601"/>
      <c r="AH61" s="601"/>
      <c r="AI61" s="601"/>
      <c r="AJ61" s="601"/>
      <c r="AK61" s="601"/>
      <c r="AL61" s="601"/>
      <c r="AM61" s="601"/>
      <c r="AN61" s="663"/>
      <c r="AO61" s="616"/>
      <c r="AP61" s="616"/>
      <c r="AQ61" s="616"/>
      <c r="AR61" s="616"/>
      <c r="AS61" s="661"/>
    </row>
    <row r="62" spans="1:45" ht="13.5" customHeight="1" thickBot="1">
      <c r="A62" s="1073"/>
      <c r="B62" s="1074"/>
      <c r="C62" s="1074"/>
      <c r="D62" s="1074"/>
      <c r="E62" s="664"/>
      <c r="F62" s="664"/>
      <c r="G62" s="664"/>
      <c r="H62" s="664"/>
      <c r="I62" s="664"/>
      <c r="J62" s="664"/>
      <c r="K62" s="664"/>
      <c r="L62" s="664"/>
      <c r="M62" s="664"/>
      <c r="N62" s="664"/>
      <c r="O62" s="664"/>
      <c r="P62" s="664"/>
      <c r="Q62" s="664"/>
      <c r="R62" s="664"/>
      <c r="S62" s="1243"/>
      <c r="T62" s="1243"/>
      <c r="U62" s="1243"/>
      <c r="V62" s="1243"/>
      <c r="W62" s="1243"/>
      <c r="X62" s="1243"/>
      <c r="Y62" s="1243"/>
      <c r="Z62" s="664"/>
      <c r="AA62" s="664"/>
      <c r="AB62" s="664"/>
      <c r="AC62" s="664"/>
      <c r="AD62" s="664"/>
      <c r="AE62" s="664"/>
      <c r="AF62" s="665"/>
      <c r="AG62" s="665"/>
      <c r="AH62" s="665"/>
      <c r="AI62" s="665"/>
      <c r="AJ62" s="665"/>
      <c r="AK62" s="665"/>
      <c r="AL62" s="665"/>
      <c r="AM62" s="665"/>
      <c r="AN62" s="666"/>
      <c r="AO62" s="1074"/>
      <c r="AP62" s="1074"/>
      <c r="AQ62" s="1074"/>
      <c r="AR62" s="1074"/>
      <c r="AS62" s="1075"/>
    </row>
    <row r="63" spans="1:46" ht="13.5" customHeight="1">
      <c r="A63" s="586"/>
      <c r="B63" s="588"/>
      <c r="C63" s="586"/>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L63" s="588"/>
      <c r="AM63" s="588"/>
      <c r="AN63" s="588"/>
      <c r="AO63" s="588"/>
      <c r="AS63" s="588"/>
      <c r="AT63" s="588"/>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sheetData>
  <sheetProtection password="9350" sheet="1" scenarios="1" formatCells="0" selectLockedCells="1"/>
  <mergeCells count="173">
    <mergeCell ref="A16:B25"/>
    <mergeCell ref="AR51:AR55"/>
    <mergeCell ref="AS52:AS55"/>
    <mergeCell ref="O52:T53"/>
    <mergeCell ref="E52:N55"/>
    <mergeCell ref="O55:AA55"/>
    <mergeCell ref="AB55:AP55"/>
    <mergeCell ref="AD23:AS23"/>
    <mergeCell ref="J19:U19"/>
    <mergeCell ref="J20:U20"/>
    <mergeCell ref="C56:AL57"/>
    <mergeCell ref="V18:AC18"/>
    <mergeCell ref="AD18:AS18"/>
    <mergeCell ref="V23:AC24"/>
    <mergeCell ref="AD24:AS24"/>
    <mergeCell ref="AD25:AS25"/>
    <mergeCell ref="V25:AC25"/>
    <mergeCell ref="AD22:AS22"/>
    <mergeCell ref="J22:U22"/>
    <mergeCell ref="C21:I21"/>
    <mergeCell ref="AK13:AS13"/>
    <mergeCell ref="AD20:AS20"/>
    <mergeCell ref="V20:AC20"/>
    <mergeCell ref="AD19:AG19"/>
    <mergeCell ref="V19:AC19"/>
    <mergeCell ref="F14:AC14"/>
    <mergeCell ref="F15:AC15"/>
    <mergeCell ref="AD13:AJ13"/>
    <mergeCell ref="AD14:AJ14"/>
    <mergeCell ref="AD15:AJ15"/>
    <mergeCell ref="C16:I16"/>
    <mergeCell ref="AD21:AS21"/>
    <mergeCell ref="V21:AC21"/>
    <mergeCell ref="J16:U16"/>
    <mergeCell ref="V16:Y17"/>
    <mergeCell ref="Z16:AC16"/>
    <mergeCell ref="Z17:AC17"/>
    <mergeCell ref="AD17:AS17"/>
    <mergeCell ref="AD16:AS16"/>
    <mergeCell ref="AH19:AS19"/>
    <mergeCell ref="E44:T44"/>
    <mergeCell ref="E36:AA36"/>
    <mergeCell ref="E37:AA37"/>
    <mergeCell ref="C23:I23"/>
    <mergeCell ref="C25:I25"/>
    <mergeCell ref="R30:AA30"/>
    <mergeCell ref="E43:T43"/>
    <mergeCell ref="U42:AA42"/>
    <mergeCell ref="U43:AA43"/>
    <mergeCell ref="R35:AA35"/>
    <mergeCell ref="A13:E15"/>
    <mergeCell ref="AR28:AR34"/>
    <mergeCell ref="AI34:AP34"/>
    <mergeCell ref="J24:U24"/>
    <mergeCell ref="J17:U17"/>
    <mergeCell ref="AB30:AH30"/>
    <mergeCell ref="AB31:AH31"/>
    <mergeCell ref="AQ26:AS26"/>
    <mergeCell ref="AI27:AP27"/>
    <mergeCell ref="AB34:AH34"/>
    <mergeCell ref="AI29:AP29"/>
    <mergeCell ref="AB29:AH29"/>
    <mergeCell ref="AB32:AH32"/>
    <mergeCell ref="AE6:AS6"/>
    <mergeCell ref="AE7:AS8"/>
    <mergeCell ref="V9:AS9"/>
    <mergeCell ref="V10:AS10"/>
    <mergeCell ref="AK14:AS14"/>
    <mergeCell ref="AK15:AS15"/>
    <mergeCell ref="F13:AC13"/>
    <mergeCell ref="AB28:AH28"/>
    <mergeCell ref="A10:E12"/>
    <mergeCell ref="F10:U12"/>
    <mergeCell ref="V12:AS12"/>
    <mergeCell ref="J25:U25"/>
    <mergeCell ref="AS28:AS34"/>
    <mergeCell ref="AI28:AP28"/>
    <mergeCell ref="AI30:AP30"/>
    <mergeCell ref="R31:AA31"/>
    <mergeCell ref="AI31:AP31"/>
    <mergeCell ref="J18:U18"/>
    <mergeCell ref="G26:N26"/>
    <mergeCell ref="J21:U21"/>
    <mergeCell ref="AB27:AH27"/>
    <mergeCell ref="J23:U23"/>
    <mergeCell ref="R26:AE26"/>
    <mergeCell ref="A9:E9"/>
    <mergeCell ref="F9:U9"/>
    <mergeCell ref="V22:AC22"/>
    <mergeCell ref="E30:Q31"/>
    <mergeCell ref="C17:I17"/>
    <mergeCell ref="C24:I24"/>
    <mergeCell ref="C22:I22"/>
    <mergeCell ref="C19:I19"/>
    <mergeCell ref="C20:I20"/>
    <mergeCell ref="C18:I18"/>
    <mergeCell ref="C6:U6"/>
    <mergeCell ref="V6:AD6"/>
    <mergeCell ref="C7:U8"/>
    <mergeCell ref="V7:AD8"/>
    <mergeCell ref="AB54:AP54"/>
    <mergeCell ref="C31:D36"/>
    <mergeCell ref="AI32:AP32"/>
    <mergeCell ref="AI33:AP33"/>
    <mergeCell ref="AB51:AP51"/>
    <mergeCell ref="C52:D54"/>
    <mergeCell ref="C43:D46"/>
    <mergeCell ref="F40:L40"/>
    <mergeCell ref="G49:M49"/>
    <mergeCell ref="U44:AA44"/>
    <mergeCell ref="E51:AA51"/>
    <mergeCell ref="U52:AA52"/>
    <mergeCell ref="U53:AA53"/>
    <mergeCell ref="A1:AS1"/>
    <mergeCell ref="A4:AS4"/>
    <mergeCell ref="A33:B52"/>
    <mergeCell ref="A3:AM3"/>
    <mergeCell ref="F5:AR5"/>
    <mergeCell ref="A6:B8"/>
    <mergeCell ref="V11:AS11"/>
    <mergeCell ref="AI47:AP47"/>
    <mergeCell ref="AB43:AH43"/>
    <mergeCell ref="AS44:AS45"/>
    <mergeCell ref="AI35:AP35"/>
    <mergeCell ref="AI36:AP36"/>
    <mergeCell ref="AI37:AP37"/>
    <mergeCell ref="AI38:AP38"/>
    <mergeCell ref="AQ41:AS41"/>
    <mergeCell ref="AS35:AS39"/>
    <mergeCell ref="AI42:AP42"/>
    <mergeCell ref="AI43:AP43"/>
    <mergeCell ref="AR35:AR39"/>
    <mergeCell ref="AR43:AR45"/>
    <mergeCell ref="AI44:AP44"/>
    <mergeCell ref="AI45:AP45"/>
    <mergeCell ref="AB45:AH45"/>
    <mergeCell ref="AB46:AH46"/>
    <mergeCell ref="AB47:AH47"/>
    <mergeCell ref="AB44:AH44"/>
    <mergeCell ref="E46:L48"/>
    <mergeCell ref="U45:AA45"/>
    <mergeCell ref="U46:AA46"/>
    <mergeCell ref="U47:AA47"/>
    <mergeCell ref="U48:AA48"/>
    <mergeCell ref="E45:T45"/>
    <mergeCell ref="M46:T46"/>
    <mergeCell ref="M47:T47"/>
    <mergeCell ref="M48:T48"/>
    <mergeCell ref="E32:Q35"/>
    <mergeCell ref="R32:AA32"/>
    <mergeCell ref="R33:AA33"/>
    <mergeCell ref="R34:AA34"/>
    <mergeCell ref="E38:Q39"/>
    <mergeCell ref="R38:AA38"/>
    <mergeCell ref="R39:AA39"/>
    <mergeCell ref="AI39:AP39"/>
    <mergeCell ref="AB35:AH35"/>
    <mergeCell ref="AB33:AH33"/>
    <mergeCell ref="AB42:AH42"/>
    <mergeCell ref="AB36:AH36"/>
    <mergeCell ref="AB37:AH37"/>
    <mergeCell ref="AB38:AH38"/>
    <mergeCell ref="AB39:AH39"/>
    <mergeCell ref="S62:Y62"/>
    <mergeCell ref="AR46:AR48"/>
    <mergeCell ref="O54:AA54"/>
    <mergeCell ref="AQ49:AS49"/>
    <mergeCell ref="AI48:AP48"/>
    <mergeCell ref="AS46:AS48"/>
    <mergeCell ref="AB52:AP52"/>
    <mergeCell ref="AB53:AP53"/>
    <mergeCell ref="AB48:AH48"/>
    <mergeCell ref="AI46:AP46"/>
  </mergeCells>
  <printOptions/>
  <pageMargins left="0.7874015748031497" right="0.3937007874015748" top="0.55" bottom="0.1968503937007874" header="0.4" footer="0.34"/>
  <pageSetup horizontalDpi="300" verticalDpi="300" orientation="portrait" paperSize="9" r:id="rId2"/>
  <headerFooter alignWithMargins="0">
    <oddHeader>&amp;L&amp;"ＭＳ Ｐ明朝,標準"&amp;8H24-070</oddHeader>
  </headerFooter>
  <drawing r:id="rId1"/>
</worksheet>
</file>

<file path=xl/worksheets/sheet3.xml><?xml version="1.0" encoding="utf-8"?>
<worksheet xmlns="http://schemas.openxmlformats.org/spreadsheetml/2006/main" xmlns:r="http://schemas.openxmlformats.org/officeDocument/2006/relationships">
  <dimension ref="A1:AX63"/>
  <sheetViews>
    <sheetView showGridLines="0" view="pageBreakPreview" zoomScaleSheetLayoutView="100" workbookViewId="0" topLeftCell="A1">
      <selection activeCell="N8" sqref="N8:Q8"/>
    </sheetView>
  </sheetViews>
  <sheetFormatPr defaultColWidth="9.00390625" defaultRowHeight="13.5"/>
  <cols>
    <col min="1" max="1" width="2.00390625" style="570" customWidth="1"/>
    <col min="2" max="3" width="1.875" style="570" customWidth="1"/>
    <col min="4" max="4" width="1.75390625" style="570" customWidth="1"/>
    <col min="5" max="37" width="2.25390625" style="570" customWidth="1"/>
    <col min="38" max="38" width="2.375" style="570" customWidth="1"/>
    <col min="39" max="39" width="3.875" style="570" customWidth="1"/>
    <col min="40" max="40" width="2.75390625" style="570" customWidth="1"/>
    <col min="41" max="49" width="2.25390625" style="570" customWidth="1"/>
    <col min="50" max="16384" width="9.00390625" style="570" customWidth="1"/>
  </cols>
  <sheetData>
    <row r="1" spans="1:42" ht="18" customHeight="1">
      <c r="A1" s="1391" t="s">
        <v>100</v>
      </c>
      <c r="B1" s="1391"/>
      <c r="C1" s="1391"/>
      <c r="D1" s="1391"/>
      <c r="E1" s="1391"/>
      <c r="F1" s="1391"/>
      <c r="G1" s="1391"/>
      <c r="H1" s="1391"/>
      <c r="I1" s="1391"/>
      <c r="J1" s="1391"/>
      <c r="K1" s="1391"/>
      <c r="L1" s="1391"/>
      <c r="M1" s="1391"/>
      <c r="N1" s="1391"/>
      <c r="O1" s="1391"/>
      <c r="P1" s="1391"/>
      <c r="Q1" s="1391"/>
      <c r="R1" s="1391"/>
      <c r="S1" s="1391"/>
      <c r="T1" s="1391"/>
      <c r="U1" s="1391"/>
      <c r="V1" s="1391"/>
      <c r="W1" s="1391"/>
      <c r="X1" s="1391"/>
      <c r="Y1" s="1391"/>
      <c r="Z1" s="1391"/>
      <c r="AA1" s="1391"/>
      <c r="AB1" s="1391"/>
      <c r="AC1" s="1391"/>
      <c r="AD1" s="1391"/>
      <c r="AE1" s="1391"/>
      <c r="AF1" s="1391"/>
      <c r="AG1" s="1391"/>
      <c r="AH1" s="1391"/>
      <c r="AI1" s="1391"/>
      <c r="AJ1" s="1391"/>
      <c r="AK1" s="1391"/>
      <c r="AL1" s="1391"/>
      <c r="AM1" s="1391"/>
      <c r="AN1" s="1391"/>
      <c r="AO1" s="667"/>
      <c r="AP1" s="667"/>
    </row>
    <row r="2" spans="1:42" ht="9" customHeight="1">
      <c r="A2" s="1076"/>
      <c r="B2" s="1076"/>
      <c r="C2" s="1077"/>
      <c r="D2" s="1078"/>
      <c r="E2" s="671"/>
      <c r="F2" s="671"/>
      <c r="G2" s="671"/>
      <c r="H2" s="671"/>
      <c r="I2" s="671"/>
      <c r="J2" s="671"/>
      <c r="K2" s="671"/>
      <c r="L2" s="671"/>
      <c r="M2" s="671"/>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672"/>
      <c r="AN2" s="590"/>
      <c r="AO2" s="590"/>
      <c r="AP2" s="590"/>
    </row>
    <row r="3" spans="1:42" ht="13.5" customHeight="1">
      <c r="A3" s="1240" t="s">
        <v>707</v>
      </c>
      <c r="B3" s="1240"/>
      <c r="C3" s="1240"/>
      <c r="D3" s="1240"/>
      <c r="E3" s="1240"/>
      <c r="F3" s="1240"/>
      <c r="G3" s="1240"/>
      <c r="H3" s="1240"/>
      <c r="I3" s="1240"/>
      <c r="J3" s="1240"/>
      <c r="K3" s="1240"/>
      <c r="L3" s="1240"/>
      <c r="M3" s="1240"/>
      <c r="N3" s="1240"/>
      <c r="O3" s="1240"/>
      <c r="P3" s="1240"/>
      <c r="Q3" s="1240"/>
      <c r="R3" s="1240"/>
      <c r="S3" s="1240"/>
      <c r="T3" s="1240"/>
      <c r="U3" s="1240"/>
      <c r="V3" s="1240"/>
      <c r="W3" s="1240"/>
      <c r="X3" s="1240"/>
      <c r="Y3" s="1240"/>
      <c r="Z3" s="1240"/>
      <c r="AA3" s="1240"/>
      <c r="AB3" s="1240"/>
      <c r="AC3" s="1240"/>
      <c r="AD3" s="1240"/>
      <c r="AE3" s="1240"/>
      <c r="AF3" s="1240"/>
      <c r="AG3" s="1240"/>
      <c r="AH3" s="1240"/>
      <c r="AI3" s="1240"/>
      <c r="AJ3" s="1240"/>
      <c r="AK3" s="1240"/>
      <c r="AL3" s="1240"/>
      <c r="AM3" s="1240"/>
      <c r="AN3" s="590"/>
      <c r="AO3" s="590"/>
      <c r="AP3" s="590"/>
    </row>
    <row r="4" spans="1:44" ht="13.5" customHeight="1" thickBot="1">
      <c r="A4" s="1390" t="s">
        <v>140</v>
      </c>
      <c r="B4" s="1390"/>
      <c r="C4" s="1390"/>
      <c r="D4" s="1390"/>
      <c r="E4" s="1390"/>
      <c r="F4" s="1390"/>
      <c r="G4" s="1390"/>
      <c r="H4" s="1390"/>
      <c r="I4" s="1390"/>
      <c r="J4" s="1390"/>
      <c r="K4" s="1390"/>
      <c r="L4" s="1390"/>
      <c r="M4" s="1390"/>
      <c r="N4" s="1390"/>
      <c r="O4" s="1390"/>
      <c r="P4" s="1390"/>
      <c r="Q4" s="1390"/>
      <c r="R4" s="1390"/>
      <c r="S4" s="1390"/>
      <c r="T4" s="1390"/>
      <c r="U4" s="1390"/>
      <c r="V4" s="1390"/>
      <c r="W4" s="1390"/>
      <c r="X4" s="1390"/>
      <c r="Y4" s="1390"/>
      <c r="Z4" s="1390"/>
      <c r="AA4" s="1390"/>
      <c r="AB4" s="1390"/>
      <c r="AC4" s="1390"/>
      <c r="AD4" s="1390"/>
      <c r="AE4" s="1390"/>
      <c r="AF4" s="1390"/>
      <c r="AG4" s="1390"/>
      <c r="AH4" s="1390"/>
      <c r="AI4" s="1390"/>
      <c r="AJ4" s="1390"/>
      <c r="AK4" s="1390"/>
      <c r="AL4" s="1390"/>
      <c r="AM4" s="1390"/>
      <c r="AN4" s="1390"/>
      <c r="AO4" s="673"/>
      <c r="AP4" s="673"/>
      <c r="AQ4" s="588"/>
      <c r="AR4" s="588"/>
    </row>
    <row r="5" spans="1:43" ht="13.5" customHeight="1">
      <c r="A5" s="674"/>
      <c r="B5" s="675"/>
      <c r="C5" s="676"/>
      <c r="D5" s="677"/>
      <c r="E5" s="1079" t="s">
        <v>647</v>
      </c>
      <c r="F5" s="677"/>
      <c r="G5" s="677"/>
      <c r="H5" s="677"/>
      <c r="I5" s="677"/>
      <c r="J5" s="677"/>
      <c r="K5" s="677"/>
      <c r="L5" s="677"/>
      <c r="M5" s="677"/>
      <c r="N5" s="677"/>
      <c r="O5" s="677"/>
      <c r="P5" s="677"/>
      <c r="Q5" s="677"/>
      <c r="R5" s="677"/>
      <c r="S5" s="677"/>
      <c r="T5" s="677"/>
      <c r="U5" s="677"/>
      <c r="V5" s="677" t="s">
        <v>653</v>
      </c>
      <c r="W5" s="677"/>
      <c r="X5" s="677"/>
      <c r="Y5" s="677"/>
      <c r="Z5" s="677"/>
      <c r="AA5" s="677"/>
      <c r="AB5" s="677"/>
      <c r="AC5" s="677"/>
      <c r="AD5" s="677"/>
      <c r="AE5" s="677"/>
      <c r="AF5" s="677"/>
      <c r="AG5" s="677"/>
      <c r="AH5" s="677"/>
      <c r="AI5" s="677"/>
      <c r="AJ5" s="677"/>
      <c r="AK5" s="677"/>
      <c r="AL5" s="677"/>
      <c r="AM5" s="677"/>
      <c r="AN5" s="678"/>
      <c r="AQ5" s="588"/>
    </row>
    <row r="6" spans="1:43" ht="15" customHeight="1">
      <c r="A6" s="602"/>
      <c r="B6" s="603"/>
      <c r="C6" s="1372" t="s">
        <v>638</v>
      </c>
      <c r="D6" s="1373"/>
      <c r="E6" s="631"/>
      <c r="F6" s="631"/>
      <c r="G6" s="631"/>
      <c r="H6" s="631"/>
      <c r="I6" s="631"/>
      <c r="J6" s="631"/>
      <c r="K6" s="631"/>
      <c r="L6" s="631"/>
      <c r="M6" s="642"/>
      <c r="N6" s="1347" t="s">
        <v>743</v>
      </c>
      <c r="O6" s="1348"/>
      <c r="P6" s="1348"/>
      <c r="Q6" s="1348"/>
      <c r="R6" s="1348"/>
      <c r="S6" s="1348"/>
      <c r="T6" s="1348"/>
      <c r="U6" s="1349"/>
      <c r="V6" s="1347" t="s">
        <v>639</v>
      </c>
      <c r="W6" s="1348"/>
      <c r="X6" s="1348"/>
      <c r="Y6" s="1348"/>
      <c r="Z6" s="1348"/>
      <c r="AA6" s="1348"/>
      <c r="AB6" s="1348"/>
      <c r="AC6" s="1349"/>
      <c r="AD6" s="1347" t="s">
        <v>744</v>
      </c>
      <c r="AE6" s="1348"/>
      <c r="AF6" s="1348"/>
      <c r="AG6" s="1348"/>
      <c r="AH6" s="1348"/>
      <c r="AI6" s="1348"/>
      <c r="AJ6" s="1348"/>
      <c r="AK6" s="1349"/>
      <c r="AL6" s="1230" t="s">
        <v>136</v>
      </c>
      <c r="AM6" s="1226"/>
      <c r="AN6" s="1204"/>
      <c r="AQ6" s="588"/>
    </row>
    <row r="7" spans="1:43" ht="13.5" customHeight="1">
      <c r="A7" s="602"/>
      <c r="B7" s="603"/>
      <c r="C7" s="1374"/>
      <c r="D7" s="1375"/>
      <c r="E7" s="615"/>
      <c r="F7" s="615"/>
      <c r="G7" s="1080"/>
      <c r="H7" s="648"/>
      <c r="I7" s="648"/>
      <c r="J7" s="648"/>
      <c r="K7" s="648" t="s">
        <v>745</v>
      </c>
      <c r="L7" s="648"/>
      <c r="M7" s="679"/>
      <c r="N7" s="1249" t="s">
        <v>746</v>
      </c>
      <c r="O7" s="1247"/>
      <c r="P7" s="1247"/>
      <c r="Q7" s="1248"/>
      <c r="R7" s="1249" t="s">
        <v>747</v>
      </c>
      <c r="S7" s="1247"/>
      <c r="T7" s="1247"/>
      <c r="U7" s="1248"/>
      <c r="V7" s="1249" t="s">
        <v>746</v>
      </c>
      <c r="W7" s="1247"/>
      <c r="X7" s="1247"/>
      <c r="Y7" s="1248"/>
      <c r="Z7" s="1249" t="s">
        <v>747</v>
      </c>
      <c r="AA7" s="1247"/>
      <c r="AB7" s="1247"/>
      <c r="AC7" s="1248"/>
      <c r="AD7" s="1249" t="s">
        <v>746</v>
      </c>
      <c r="AE7" s="1247"/>
      <c r="AF7" s="1247"/>
      <c r="AG7" s="1248"/>
      <c r="AH7" s="1249" t="s">
        <v>747</v>
      </c>
      <c r="AI7" s="1247"/>
      <c r="AJ7" s="1247"/>
      <c r="AK7" s="1248"/>
      <c r="AL7" s="620" t="s">
        <v>141</v>
      </c>
      <c r="AM7" s="620" t="s">
        <v>162</v>
      </c>
      <c r="AN7" s="621" t="s">
        <v>142</v>
      </c>
      <c r="AQ7" s="588"/>
    </row>
    <row r="8" spans="1:43" ht="13.5" customHeight="1">
      <c r="A8" s="602"/>
      <c r="B8" s="603"/>
      <c r="C8" s="1374"/>
      <c r="D8" s="1375"/>
      <c r="E8" s="1227" t="s">
        <v>148</v>
      </c>
      <c r="F8" s="1228"/>
      <c r="G8" s="1228"/>
      <c r="H8" s="1228"/>
      <c r="I8" s="1229"/>
      <c r="J8" s="1249" t="s">
        <v>587</v>
      </c>
      <c r="K8" s="1247"/>
      <c r="L8" s="1247"/>
      <c r="M8" s="1248"/>
      <c r="N8" s="1356">
        <v>0</v>
      </c>
      <c r="O8" s="1357"/>
      <c r="P8" s="1357"/>
      <c r="Q8" s="1358"/>
      <c r="R8" s="1364"/>
      <c r="S8" s="1365"/>
      <c r="T8" s="1365"/>
      <c r="U8" s="1366"/>
      <c r="V8" s="1356">
        <v>0</v>
      </c>
      <c r="W8" s="1357"/>
      <c r="X8" s="1357"/>
      <c r="Y8" s="1358"/>
      <c r="Z8" s="1364">
        <v>0</v>
      </c>
      <c r="AA8" s="1365"/>
      <c r="AB8" s="1365"/>
      <c r="AC8" s="1366"/>
      <c r="AD8" s="1356">
        <v>0</v>
      </c>
      <c r="AE8" s="1357"/>
      <c r="AF8" s="1357"/>
      <c r="AG8" s="1358"/>
      <c r="AH8" s="1364">
        <v>0</v>
      </c>
      <c r="AI8" s="1365"/>
      <c r="AJ8" s="1365"/>
      <c r="AK8" s="1366"/>
      <c r="AL8" s="894"/>
      <c r="AM8" s="968"/>
      <c r="AN8" s="896"/>
      <c r="AQ8" s="588"/>
    </row>
    <row r="9" spans="1:43" ht="13.5" customHeight="1">
      <c r="A9" s="1206" t="s">
        <v>748</v>
      </c>
      <c r="B9" s="1200"/>
      <c r="C9" s="1350"/>
      <c r="D9" s="1375"/>
      <c r="E9" s="1230"/>
      <c r="F9" s="1226"/>
      <c r="G9" s="1226"/>
      <c r="H9" s="1226"/>
      <c r="I9" s="1226"/>
      <c r="J9" s="1249" t="s">
        <v>278</v>
      </c>
      <c r="K9" s="1247"/>
      <c r="L9" s="1247"/>
      <c r="M9" s="1248"/>
      <c r="N9" s="940"/>
      <c r="O9" s="685"/>
      <c r="P9" s="685"/>
      <c r="Q9" s="685"/>
      <c r="R9" s="1186" t="s">
        <v>749</v>
      </c>
      <c r="S9" s="1186"/>
      <c r="T9" s="1186"/>
      <c r="U9" s="1389">
        <f>'設条'!AI28/3</f>
        <v>10</v>
      </c>
      <c r="V9" s="1389"/>
      <c r="W9" s="1389"/>
      <c r="X9" s="1389"/>
      <c r="Y9" s="685"/>
      <c r="Z9" s="685"/>
      <c r="AA9" s="1186" t="s">
        <v>750</v>
      </c>
      <c r="AB9" s="1186"/>
      <c r="AC9" s="1186"/>
      <c r="AD9" s="1338">
        <f>'設条'!AB52</f>
        <v>0</v>
      </c>
      <c r="AE9" s="1338"/>
      <c r="AF9" s="1338"/>
      <c r="AG9" s="1338"/>
      <c r="AH9" s="685"/>
      <c r="AI9" s="685"/>
      <c r="AJ9" s="685"/>
      <c r="AK9" s="687"/>
      <c r="AL9" s="892"/>
      <c r="AM9" s="971"/>
      <c r="AN9" s="897"/>
      <c r="AQ9" s="588"/>
    </row>
    <row r="10" spans="1:43" ht="13.5" customHeight="1">
      <c r="A10" s="1206"/>
      <c r="B10" s="1200"/>
      <c r="C10" s="1350"/>
      <c r="D10" s="1375"/>
      <c r="E10" s="1227" t="s">
        <v>138</v>
      </c>
      <c r="F10" s="1228"/>
      <c r="G10" s="1228"/>
      <c r="H10" s="1228"/>
      <c r="I10" s="1229"/>
      <c r="J10" s="1249" t="s">
        <v>587</v>
      </c>
      <c r="K10" s="1247"/>
      <c r="L10" s="1247"/>
      <c r="M10" s="1248"/>
      <c r="N10" s="1356">
        <v>0</v>
      </c>
      <c r="O10" s="1357"/>
      <c r="P10" s="1357"/>
      <c r="Q10" s="1358"/>
      <c r="R10" s="1364">
        <v>0</v>
      </c>
      <c r="S10" s="1365"/>
      <c r="T10" s="1365"/>
      <c r="U10" s="1366"/>
      <c r="V10" s="1356">
        <v>0</v>
      </c>
      <c r="W10" s="1357"/>
      <c r="X10" s="1357"/>
      <c r="Y10" s="1358"/>
      <c r="Z10" s="1364">
        <v>0</v>
      </c>
      <c r="AA10" s="1365"/>
      <c r="AB10" s="1365"/>
      <c r="AC10" s="1366"/>
      <c r="AD10" s="1356">
        <v>0</v>
      </c>
      <c r="AE10" s="1357"/>
      <c r="AF10" s="1357"/>
      <c r="AG10" s="1358"/>
      <c r="AH10" s="1364">
        <v>0</v>
      </c>
      <c r="AI10" s="1365"/>
      <c r="AJ10" s="1365"/>
      <c r="AK10" s="1366"/>
      <c r="AL10" s="892"/>
      <c r="AM10" s="971"/>
      <c r="AN10" s="897"/>
      <c r="AQ10" s="588"/>
    </row>
    <row r="11" spans="1:43" ht="13.5" customHeight="1">
      <c r="A11" s="1206"/>
      <c r="B11" s="1200"/>
      <c r="C11" s="1350"/>
      <c r="D11" s="1375"/>
      <c r="E11" s="1230"/>
      <c r="F11" s="1226"/>
      <c r="G11" s="1226"/>
      <c r="H11" s="1226"/>
      <c r="I11" s="1223"/>
      <c r="J11" s="1249" t="s">
        <v>278</v>
      </c>
      <c r="K11" s="1247"/>
      <c r="L11" s="1247"/>
      <c r="M11" s="1248"/>
      <c r="N11" s="683"/>
      <c r="O11" s="683"/>
      <c r="P11" s="683"/>
      <c r="Q11" s="683"/>
      <c r="R11" s="1186" t="s">
        <v>749</v>
      </c>
      <c r="S11" s="1186"/>
      <c r="T11" s="1186"/>
      <c r="U11" s="1389">
        <f>'設条'!AI30/3</f>
        <v>0</v>
      </c>
      <c r="V11" s="1389"/>
      <c r="W11" s="1389"/>
      <c r="X11" s="1389"/>
      <c r="Y11" s="683"/>
      <c r="Z11" s="941"/>
      <c r="AA11" s="1342" t="s">
        <v>750</v>
      </c>
      <c r="AB11" s="1342"/>
      <c r="AC11" s="1342"/>
      <c r="AD11" s="1338">
        <f>'設条'!AB53</f>
        <v>140</v>
      </c>
      <c r="AE11" s="1338"/>
      <c r="AF11" s="1338"/>
      <c r="AG11" s="1338"/>
      <c r="AH11" s="683"/>
      <c r="AI11" s="942"/>
      <c r="AJ11" s="942"/>
      <c r="AK11" s="943"/>
      <c r="AL11" s="892"/>
      <c r="AM11" s="971"/>
      <c r="AN11" s="897"/>
      <c r="AQ11" s="588"/>
    </row>
    <row r="12" spans="1:43" ht="13.5" customHeight="1">
      <c r="A12" s="1206"/>
      <c r="B12" s="1200"/>
      <c r="C12" s="1350"/>
      <c r="D12" s="1375"/>
      <c r="E12" s="1323" t="s">
        <v>636</v>
      </c>
      <c r="F12" s="1324"/>
      <c r="G12" s="1324"/>
      <c r="H12" s="1324"/>
      <c r="I12" s="1324"/>
      <c r="J12" s="1249" t="s">
        <v>587</v>
      </c>
      <c r="K12" s="1247"/>
      <c r="L12" s="1247"/>
      <c r="M12" s="1248"/>
      <c r="N12" s="1356">
        <v>0</v>
      </c>
      <c r="O12" s="1357"/>
      <c r="P12" s="1357"/>
      <c r="Q12" s="1358"/>
      <c r="R12" s="1364">
        <v>0</v>
      </c>
      <c r="S12" s="1365"/>
      <c r="T12" s="1365"/>
      <c r="U12" s="1366"/>
      <c r="V12" s="1356">
        <v>0</v>
      </c>
      <c r="W12" s="1357"/>
      <c r="X12" s="1357"/>
      <c r="Y12" s="1358"/>
      <c r="Z12" s="1364">
        <v>0</v>
      </c>
      <c r="AA12" s="1365"/>
      <c r="AB12" s="1365"/>
      <c r="AC12" s="1366"/>
      <c r="AD12" s="1356">
        <v>0</v>
      </c>
      <c r="AE12" s="1357"/>
      <c r="AF12" s="1357"/>
      <c r="AG12" s="1358"/>
      <c r="AH12" s="1364">
        <v>0</v>
      </c>
      <c r="AI12" s="1365"/>
      <c r="AJ12" s="1365"/>
      <c r="AK12" s="1366"/>
      <c r="AL12" s="892"/>
      <c r="AM12" s="971"/>
      <c r="AN12" s="897"/>
      <c r="AQ12" s="588"/>
    </row>
    <row r="13" spans="1:50" ht="13.5" customHeight="1">
      <c r="A13" s="1206"/>
      <c r="B13" s="1200"/>
      <c r="C13" s="1350"/>
      <c r="D13" s="1375"/>
      <c r="E13" s="1230"/>
      <c r="F13" s="1226"/>
      <c r="G13" s="1226"/>
      <c r="H13" s="1226"/>
      <c r="I13" s="1226"/>
      <c r="J13" s="1249" t="s">
        <v>278</v>
      </c>
      <c r="K13" s="1247"/>
      <c r="L13" s="1247"/>
      <c r="M13" s="1248"/>
      <c r="N13" s="944"/>
      <c r="O13" s="944"/>
      <c r="P13" s="944"/>
      <c r="Q13" s="944"/>
      <c r="R13" s="1186" t="s">
        <v>749</v>
      </c>
      <c r="S13" s="1186"/>
      <c r="T13" s="1186"/>
      <c r="U13" s="1389">
        <f>'設条'!AI32/3</f>
        <v>0</v>
      </c>
      <c r="V13" s="1389"/>
      <c r="W13" s="1389"/>
      <c r="X13" s="1389"/>
      <c r="Y13" s="944"/>
      <c r="Z13" s="683"/>
      <c r="AA13" s="1186" t="s">
        <v>750</v>
      </c>
      <c r="AB13" s="1186"/>
      <c r="AC13" s="1186"/>
      <c r="AD13" s="1338">
        <f>'設条'!AB55*1.5</f>
        <v>0</v>
      </c>
      <c r="AE13" s="1338"/>
      <c r="AF13" s="1338"/>
      <c r="AG13" s="1338"/>
      <c r="AH13" s="944"/>
      <c r="AI13" s="944"/>
      <c r="AJ13" s="944"/>
      <c r="AK13" s="945"/>
      <c r="AL13" s="892"/>
      <c r="AM13" s="971"/>
      <c r="AN13" s="897"/>
      <c r="AQ13" s="588"/>
      <c r="AX13" s="612"/>
    </row>
    <row r="14" spans="1:43" ht="13.5" customHeight="1">
      <c r="A14" s="1206"/>
      <c r="B14" s="1200"/>
      <c r="C14" s="1350"/>
      <c r="D14" s="1375"/>
      <c r="E14" s="1224" t="s">
        <v>642</v>
      </c>
      <c r="F14" s="1225"/>
      <c r="G14" s="1221"/>
      <c r="H14" s="1227" t="s">
        <v>643</v>
      </c>
      <c r="I14" s="1228"/>
      <c r="J14" s="1228"/>
      <c r="K14" s="1228"/>
      <c r="L14" s="1228"/>
      <c r="M14" s="1229"/>
      <c r="N14" s="1386">
        <v>0</v>
      </c>
      <c r="O14" s="1387"/>
      <c r="P14" s="1387"/>
      <c r="Q14" s="1387"/>
      <c r="R14" s="1387"/>
      <c r="S14" s="1387"/>
      <c r="T14" s="1387"/>
      <c r="U14" s="1388"/>
      <c r="V14" s="1386">
        <v>0</v>
      </c>
      <c r="W14" s="1387"/>
      <c r="X14" s="1387"/>
      <c r="Y14" s="1387"/>
      <c r="Z14" s="1387"/>
      <c r="AA14" s="1387"/>
      <c r="AB14" s="1387"/>
      <c r="AC14" s="1388"/>
      <c r="AD14" s="1386">
        <v>0</v>
      </c>
      <c r="AE14" s="1387"/>
      <c r="AF14" s="1387"/>
      <c r="AG14" s="1387"/>
      <c r="AH14" s="1387"/>
      <c r="AI14" s="1387"/>
      <c r="AJ14" s="1387"/>
      <c r="AK14" s="1388"/>
      <c r="AL14" s="892"/>
      <c r="AM14" s="971"/>
      <c r="AN14" s="897"/>
      <c r="AQ14" s="588"/>
    </row>
    <row r="15" spans="1:43" ht="13.5" customHeight="1">
      <c r="A15" s="1206"/>
      <c r="B15" s="1200"/>
      <c r="C15" s="1350"/>
      <c r="D15" s="1375"/>
      <c r="E15" s="1222"/>
      <c r="F15" s="1220"/>
      <c r="G15" s="1218"/>
      <c r="H15" s="1224" t="s">
        <v>640</v>
      </c>
      <c r="I15" s="1229"/>
      <c r="J15" s="1249" t="s">
        <v>528</v>
      </c>
      <c r="K15" s="1247"/>
      <c r="L15" s="1247"/>
      <c r="M15" s="1248"/>
      <c r="N15" s="1386">
        <v>0</v>
      </c>
      <c r="O15" s="1387"/>
      <c r="P15" s="1387"/>
      <c r="Q15" s="1387"/>
      <c r="R15" s="1387"/>
      <c r="S15" s="1387"/>
      <c r="T15" s="1387"/>
      <c r="U15" s="1388"/>
      <c r="V15" s="1386">
        <v>0</v>
      </c>
      <c r="W15" s="1387"/>
      <c r="X15" s="1387"/>
      <c r="Y15" s="1387"/>
      <c r="Z15" s="1387"/>
      <c r="AA15" s="1387"/>
      <c r="AB15" s="1387"/>
      <c r="AC15" s="1388"/>
      <c r="AD15" s="1386">
        <v>0</v>
      </c>
      <c r="AE15" s="1387"/>
      <c r="AF15" s="1387"/>
      <c r="AG15" s="1387"/>
      <c r="AH15" s="1387"/>
      <c r="AI15" s="1387"/>
      <c r="AJ15" s="1387"/>
      <c r="AK15" s="1388"/>
      <c r="AL15" s="892"/>
      <c r="AM15" s="971"/>
      <c r="AN15" s="897"/>
      <c r="AQ15" s="588"/>
    </row>
    <row r="16" spans="1:43" ht="13.5" customHeight="1">
      <c r="A16" s="1206"/>
      <c r="B16" s="1200"/>
      <c r="C16" s="1376"/>
      <c r="D16" s="1377"/>
      <c r="E16" s="1219"/>
      <c r="F16" s="1217"/>
      <c r="G16" s="1215"/>
      <c r="H16" s="1230"/>
      <c r="I16" s="1223"/>
      <c r="J16" s="1249" t="s">
        <v>459</v>
      </c>
      <c r="K16" s="1247"/>
      <c r="L16" s="1247"/>
      <c r="M16" s="1248"/>
      <c r="N16" s="1185" t="s">
        <v>751</v>
      </c>
      <c r="O16" s="1186"/>
      <c r="P16" s="1336"/>
      <c r="Q16" s="1296"/>
      <c r="R16" s="946" t="s">
        <v>752</v>
      </c>
      <c r="S16" s="1296"/>
      <c r="T16" s="1296"/>
      <c r="U16" s="1378"/>
      <c r="V16" s="1185" t="s">
        <v>751</v>
      </c>
      <c r="W16" s="1186"/>
      <c r="X16" s="1336"/>
      <c r="Y16" s="1296"/>
      <c r="Z16" s="946" t="s">
        <v>752</v>
      </c>
      <c r="AA16" s="1296"/>
      <c r="AB16" s="1296"/>
      <c r="AC16" s="1378"/>
      <c r="AD16" s="1185" t="s">
        <v>751</v>
      </c>
      <c r="AE16" s="1186"/>
      <c r="AF16" s="1336"/>
      <c r="AG16" s="1296"/>
      <c r="AH16" s="946" t="s">
        <v>752</v>
      </c>
      <c r="AI16" s="1296"/>
      <c r="AJ16" s="1296"/>
      <c r="AK16" s="1378"/>
      <c r="AL16" s="892"/>
      <c r="AM16" s="971"/>
      <c r="AN16" s="897"/>
      <c r="AQ16" s="588"/>
    </row>
    <row r="17" spans="1:43" ht="13.5" customHeight="1">
      <c r="A17" s="1206"/>
      <c r="B17" s="1200"/>
      <c r="C17" s="606"/>
      <c r="D17" s="607"/>
      <c r="E17" s="1081" t="s">
        <v>648</v>
      </c>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7"/>
      <c r="AL17" s="607"/>
      <c r="AM17" s="594"/>
      <c r="AN17" s="595"/>
      <c r="AQ17" s="588"/>
    </row>
    <row r="18" spans="1:43" ht="15.75" customHeight="1">
      <c r="A18" s="1206"/>
      <c r="B18" s="1200"/>
      <c r="C18" s="613"/>
      <c r="D18" s="603"/>
      <c r="E18" s="641"/>
      <c r="F18" s="631"/>
      <c r="G18" s="631"/>
      <c r="H18" s="631"/>
      <c r="I18" s="631"/>
      <c r="J18" s="631"/>
      <c r="K18" s="631"/>
      <c r="L18" s="631"/>
      <c r="M18" s="642"/>
      <c r="N18" s="1359" t="s">
        <v>743</v>
      </c>
      <c r="O18" s="1360"/>
      <c r="P18" s="1360"/>
      <c r="Q18" s="1360"/>
      <c r="R18" s="1360"/>
      <c r="S18" s="1360"/>
      <c r="T18" s="1360"/>
      <c r="U18" s="1361"/>
      <c r="V18" s="1359" t="s">
        <v>753</v>
      </c>
      <c r="W18" s="1360"/>
      <c r="X18" s="1360"/>
      <c r="Y18" s="1360"/>
      <c r="Z18" s="1360"/>
      <c r="AA18" s="1360"/>
      <c r="AB18" s="1360"/>
      <c r="AC18" s="1361"/>
      <c r="AD18" s="1359" t="s">
        <v>754</v>
      </c>
      <c r="AE18" s="1360"/>
      <c r="AF18" s="1360"/>
      <c r="AG18" s="1360"/>
      <c r="AH18" s="1360"/>
      <c r="AI18" s="1360"/>
      <c r="AJ18" s="1360"/>
      <c r="AK18" s="1361"/>
      <c r="AL18" s="1230" t="s">
        <v>136</v>
      </c>
      <c r="AM18" s="1226"/>
      <c r="AN18" s="1204"/>
      <c r="AQ18" s="588"/>
    </row>
    <row r="19" spans="1:43" ht="13.5" customHeight="1">
      <c r="A19" s="1206"/>
      <c r="B19" s="1200"/>
      <c r="C19" s="1350" t="s">
        <v>637</v>
      </c>
      <c r="D19" s="1315"/>
      <c r="E19" s="613"/>
      <c r="F19" s="605"/>
      <c r="G19" s="648"/>
      <c r="H19" s="648"/>
      <c r="I19" s="648"/>
      <c r="J19" s="648"/>
      <c r="K19" s="648" t="s">
        <v>755</v>
      </c>
      <c r="L19" s="648"/>
      <c r="M19" s="679"/>
      <c r="N19" s="1231" t="s">
        <v>171</v>
      </c>
      <c r="O19" s="1232"/>
      <c r="P19" s="1232"/>
      <c r="Q19" s="1233"/>
      <c r="R19" s="1231" t="s">
        <v>172</v>
      </c>
      <c r="S19" s="1232"/>
      <c r="T19" s="1232"/>
      <c r="U19" s="1233"/>
      <c r="V19" s="1231" t="s">
        <v>171</v>
      </c>
      <c r="W19" s="1232"/>
      <c r="X19" s="1232"/>
      <c r="Y19" s="1233"/>
      <c r="Z19" s="1231" t="s">
        <v>172</v>
      </c>
      <c r="AA19" s="1232"/>
      <c r="AB19" s="1232"/>
      <c r="AC19" s="1233"/>
      <c r="AD19" s="1231" t="s">
        <v>171</v>
      </c>
      <c r="AE19" s="1232"/>
      <c r="AF19" s="1232"/>
      <c r="AG19" s="1233"/>
      <c r="AH19" s="1231" t="s">
        <v>172</v>
      </c>
      <c r="AI19" s="1232"/>
      <c r="AJ19" s="1232"/>
      <c r="AK19" s="1233"/>
      <c r="AL19" s="620" t="s">
        <v>141</v>
      </c>
      <c r="AM19" s="620" t="s">
        <v>162</v>
      </c>
      <c r="AN19" s="621" t="s">
        <v>142</v>
      </c>
      <c r="AQ19" s="588"/>
    </row>
    <row r="20" spans="1:43" ht="13.5" customHeight="1">
      <c r="A20" s="1206"/>
      <c r="B20" s="1200"/>
      <c r="C20" s="1351"/>
      <c r="D20" s="1315"/>
      <c r="E20" s="1227" t="s">
        <v>138</v>
      </c>
      <c r="F20" s="1228"/>
      <c r="G20" s="1228"/>
      <c r="H20" s="1228"/>
      <c r="I20" s="1229"/>
      <c r="J20" s="1249" t="s">
        <v>587</v>
      </c>
      <c r="K20" s="1247"/>
      <c r="L20" s="1247"/>
      <c r="M20" s="1248"/>
      <c r="N20" s="1356">
        <v>0</v>
      </c>
      <c r="O20" s="1357"/>
      <c r="P20" s="1357"/>
      <c r="Q20" s="1358"/>
      <c r="R20" s="1356">
        <v>0</v>
      </c>
      <c r="S20" s="1357"/>
      <c r="T20" s="1357"/>
      <c r="U20" s="1358"/>
      <c r="V20" s="1356">
        <v>0</v>
      </c>
      <c r="W20" s="1357"/>
      <c r="X20" s="1357"/>
      <c r="Y20" s="1358"/>
      <c r="Z20" s="1356">
        <v>0</v>
      </c>
      <c r="AA20" s="1357"/>
      <c r="AB20" s="1357"/>
      <c r="AC20" s="1358"/>
      <c r="AD20" s="1356">
        <v>0</v>
      </c>
      <c r="AE20" s="1357"/>
      <c r="AF20" s="1357"/>
      <c r="AG20" s="1358"/>
      <c r="AH20" s="1356">
        <v>0</v>
      </c>
      <c r="AI20" s="1357"/>
      <c r="AJ20" s="1357"/>
      <c r="AK20" s="1358"/>
      <c r="AL20" s="892"/>
      <c r="AM20" s="972"/>
      <c r="AN20" s="897"/>
      <c r="AQ20" s="588"/>
    </row>
    <row r="21" spans="1:43" ht="13.5" customHeight="1">
      <c r="A21" s="1206"/>
      <c r="B21" s="1200"/>
      <c r="C21" s="1351"/>
      <c r="D21" s="1315"/>
      <c r="E21" s="1230"/>
      <c r="F21" s="1226"/>
      <c r="G21" s="1226"/>
      <c r="H21" s="1226"/>
      <c r="I21" s="1223"/>
      <c r="J21" s="1249" t="s">
        <v>278</v>
      </c>
      <c r="K21" s="1247"/>
      <c r="L21" s="1247"/>
      <c r="M21" s="1248"/>
      <c r="N21" s="947"/>
      <c r="O21" s="683"/>
      <c r="P21" s="683"/>
      <c r="Q21" s="683"/>
      <c r="R21" s="1385">
        <f>'設条'!AB33</f>
        <v>0</v>
      </c>
      <c r="S21" s="1385"/>
      <c r="T21" s="1385"/>
      <c r="U21" s="1385"/>
      <c r="V21" s="1082"/>
      <c r="W21" s="1355" t="s">
        <v>756</v>
      </c>
      <c r="X21" s="1355"/>
      <c r="Y21" s="1355"/>
      <c r="Z21" s="1355"/>
      <c r="AA21" s="1083" t="s">
        <v>757</v>
      </c>
      <c r="AB21" s="1385">
        <f>'設条'!AI31</f>
        <v>13</v>
      </c>
      <c r="AC21" s="1385"/>
      <c r="AD21" s="1385"/>
      <c r="AE21" s="683" t="s">
        <v>758</v>
      </c>
      <c r="AF21" s="683" t="s">
        <v>759</v>
      </c>
      <c r="AG21" s="1385">
        <f>'設条'!AB31</f>
        <v>14</v>
      </c>
      <c r="AH21" s="1385"/>
      <c r="AI21" s="1385"/>
      <c r="AJ21" s="683"/>
      <c r="AK21" s="948"/>
      <c r="AL21" s="892"/>
      <c r="AM21" s="972"/>
      <c r="AN21" s="897"/>
      <c r="AQ21" s="588"/>
    </row>
    <row r="22" spans="1:43" ht="13.5" customHeight="1">
      <c r="A22" s="1206"/>
      <c r="B22" s="1200"/>
      <c r="C22" s="1351"/>
      <c r="D22" s="1315"/>
      <c r="E22" s="1323" t="s">
        <v>636</v>
      </c>
      <c r="F22" s="1324"/>
      <c r="G22" s="1324"/>
      <c r="H22" s="1324"/>
      <c r="I22" s="1324"/>
      <c r="J22" s="1249" t="s">
        <v>587</v>
      </c>
      <c r="K22" s="1247"/>
      <c r="L22" s="1247"/>
      <c r="M22" s="1248"/>
      <c r="N22" s="1356">
        <v>0</v>
      </c>
      <c r="O22" s="1357"/>
      <c r="P22" s="1357"/>
      <c r="Q22" s="1358"/>
      <c r="R22" s="1356">
        <v>0</v>
      </c>
      <c r="S22" s="1357"/>
      <c r="T22" s="1357"/>
      <c r="U22" s="1358"/>
      <c r="V22" s="1356">
        <v>0</v>
      </c>
      <c r="W22" s="1357"/>
      <c r="X22" s="1357"/>
      <c r="Y22" s="1358"/>
      <c r="Z22" s="1356">
        <v>0</v>
      </c>
      <c r="AA22" s="1357"/>
      <c r="AB22" s="1357"/>
      <c r="AC22" s="1358"/>
      <c r="AD22" s="1356">
        <v>0</v>
      </c>
      <c r="AE22" s="1357"/>
      <c r="AF22" s="1357"/>
      <c r="AG22" s="1358"/>
      <c r="AH22" s="1356">
        <v>0</v>
      </c>
      <c r="AI22" s="1357"/>
      <c r="AJ22" s="1357"/>
      <c r="AK22" s="1358"/>
      <c r="AL22" s="892"/>
      <c r="AM22" s="972"/>
      <c r="AN22" s="897"/>
      <c r="AQ22" s="588"/>
    </row>
    <row r="23" spans="1:43" ht="13.5" customHeight="1">
      <c r="A23" s="1206"/>
      <c r="B23" s="1200"/>
      <c r="C23" s="1351"/>
      <c r="D23" s="1315"/>
      <c r="E23" s="1226"/>
      <c r="F23" s="1226"/>
      <c r="G23" s="1226"/>
      <c r="H23" s="1226"/>
      <c r="I23" s="1226"/>
      <c r="J23" s="1249" t="s">
        <v>278</v>
      </c>
      <c r="K23" s="1247"/>
      <c r="L23" s="1247"/>
      <c r="M23" s="1248"/>
      <c r="N23" s="1083" t="s">
        <v>757</v>
      </c>
      <c r="O23" s="1385">
        <f>'設条'!AI34*1.5</f>
        <v>0</v>
      </c>
      <c r="P23" s="1385"/>
      <c r="Q23" s="1385"/>
      <c r="R23" s="683" t="s">
        <v>758</v>
      </c>
      <c r="S23" s="683" t="s">
        <v>759</v>
      </c>
      <c r="T23" s="1385">
        <f>'設条'!AB34*1.5</f>
        <v>-2.0999999999999996</v>
      </c>
      <c r="U23" s="1385"/>
      <c r="V23" s="1385"/>
      <c r="W23" s="1355" t="s">
        <v>756</v>
      </c>
      <c r="X23" s="1355"/>
      <c r="Y23" s="1355"/>
      <c r="Z23" s="1355"/>
      <c r="AA23" s="760" t="s">
        <v>757</v>
      </c>
      <c r="AB23" s="1340">
        <f>'設条'!AI31*1.5</f>
        <v>19.5</v>
      </c>
      <c r="AC23" s="1385"/>
      <c r="AD23" s="1385"/>
      <c r="AE23" s="683" t="s">
        <v>758</v>
      </c>
      <c r="AF23" s="683" t="s">
        <v>759</v>
      </c>
      <c r="AG23" s="1385">
        <f>'設条'!AB31*1.5</f>
        <v>21</v>
      </c>
      <c r="AH23" s="1385"/>
      <c r="AI23" s="1385"/>
      <c r="AJ23" s="683"/>
      <c r="AK23" s="948"/>
      <c r="AL23" s="892"/>
      <c r="AM23" s="972"/>
      <c r="AN23" s="897"/>
      <c r="AQ23" s="588"/>
    </row>
    <row r="24" spans="1:43" ht="13.5" customHeight="1">
      <c r="A24" s="1206"/>
      <c r="B24" s="1200"/>
      <c r="C24" s="1351"/>
      <c r="D24" s="1315"/>
      <c r="E24" s="601"/>
      <c r="F24" s="601"/>
      <c r="G24" s="601"/>
      <c r="H24" s="601"/>
      <c r="I24" s="601"/>
      <c r="J24" s="596"/>
      <c r="K24" s="596"/>
      <c r="L24" s="596"/>
      <c r="M24" s="596"/>
      <c r="N24" s="1083"/>
      <c r="O24" s="680"/>
      <c r="P24" s="680"/>
      <c r="Q24" s="680"/>
      <c r="R24" s="683"/>
      <c r="S24" s="683"/>
      <c r="T24" s="680"/>
      <c r="U24" s="680"/>
      <c r="V24" s="680"/>
      <c r="W24" s="681"/>
      <c r="X24" s="681"/>
      <c r="Y24" s="681"/>
      <c r="Z24" s="681"/>
      <c r="AA24" s="760"/>
      <c r="AB24" s="682"/>
      <c r="AC24" s="680"/>
      <c r="AD24" s="680"/>
      <c r="AE24" s="683"/>
      <c r="AF24" s="683"/>
      <c r="AG24" s="680"/>
      <c r="AH24" s="680"/>
      <c r="AI24" s="680"/>
      <c r="AJ24" s="683"/>
      <c r="AK24" s="683"/>
      <c r="AL24" s="607"/>
      <c r="AM24" s="607"/>
      <c r="AN24" s="684"/>
      <c r="AQ24" s="588"/>
    </row>
    <row r="25" spans="1:43" ht="13.5" customHeight="1">
      <c r="A25" s="1206"/>
      <c r="B25" s="1200"/>
      <c r="C25" s="1351"/>
      <c r="D25" s="1315"/>
      <c r="E25" s="631"/>
      <c r="F25" s="631"/>
      <c r="G25" s="631"/>
      <c r="H25" s="631"/>
      <c r="I25" s="631"/>
      <c r="J25" s="631"/>
      <c r="K25" s="631"/>
      <c r="L25" s="631"/>
      <c r="M25" s="642"/>
      <c r="N25" s="1359" t="s">
        <v>760</v>
      </c>
      <c r="O25" s="1360"/>
      <c r="P25" s="1360"/>
      <c r="Q25" s="1360"/>
      <c r="R25" s="1360"/>
      <c r="S25" s="1360"/>
      <c r="T25" s="1360"/>
      <c r="U25" s="1361"/>
      <c r="V25" s="1359" t="s">
        <v>761</v>
      </c>
      <c r="W25" s="1360"/>
      <c r="X25" s="1360"/>
      <c r="Y25" s="1360"/>
      <c r="Z25" s="1360"/>
      <c r="AA25" s="1360"/>
      <c r="AB25" s="1360"/>
      <c r="AC25" s="1361"/>
      <c r="AD25" s="1359" t="s">
        <v>762</v>
      </c>
      <c r="AE25" s="1360"/>
      <c r="AF25" s="1360"/>
      <c r="AG25" s="1360"/>
      <c r="AH25" s="1360"/>
      <c r="AI25" s="1360"/>
      <c r="AJ25" s="1360"/>
      <c r="AK25" s="1361"/>
      <c r="AL25" s="1230" t="s">
        <v>136</v>
      </c>
      <c r="AM25" s="1226"/>
      <c r="AN25" s="1204"/>
      <c r="AQ25" s="588"/>
    </row>
    <row r="26" spans="1:43" ht="13.5" customHeight="1">
      <c r="A26" s="1206"/>
      <c r="B26" s="1200"/>
      <c r="C26" s="1351"/>
      <c r="D26" s="1315"/>
      <c r="E26" s="613"/>
      <c r="F26" s="605"/>
      <c r="G26" s="648"/>
      <c r="H26" s="648"/>
      <c r="I26" s="648"/>
      <c r="J26" s="648"/>
      <c r="K26" s="648" t="s">
        <v>745</v>
      </c>
      <c r="L26" s="648"/>
      <c r="M26" s="679"/>
      <c r="N26" s="1231" t="s">
        <v>171</v>
      </c>
      <c r="O26" s="1232"/>
      <c r="P26" s="1232"/>
      <c r="Q26" s="1233"/>
      <c r="R26" s="1231" t="s">
        <v>172</v>
      </c>
      <c r="S26" s="1232"/>
      <c r="T26" s="1232"/>
      <c r="U26" s="1233"/>
      <c r="V26" s="1231" t="s">
        <v>171</v>
      </c>
      <c r="W26" s="1232"/>
      <c r="X26" s="1232"/>
      <c r="Y26" s="1233"/>
      <c r="Z26" s="1231" t="s">
        <v>172</v>
      </c>
      <c r="AA26" s="1232"/>
      <c r="AB26" s="1232"/>
      <c r="AC26" s="1233"/>
      <c r="AD26" s="1231" t="s">
        <v>171</v>
      </c>
      <c r="AE26" s="1232"/>
      <c r="AF26" s="1232"/>
      <c r="AG26" s="1233"/>
      <c r="AH26" s="1231" t="s">
        <v>172</v>
      </c>
      <c r="AI26" s="1232"/>
      <c r="AJ26" s="1232"/>
      <c r="AK26" s="1233"/>
      <c r="AL26" s="620" t="s">
        <v>141</v>
      </c>
      <c r="AM26" s="620" t="s">
        <v>162</v>
      </c>
      <c r="AN26" s="621" t="s">
        <v>142</v>
      </c>
      <c r="AQ26" s="588"/>
    </row>
    <row r="27" spans="1:43" ht="13.5" customHeight="1">
      <c r="A27" s="1206"/>
      <c r="B27" s="1200"/>
      <c r="C27" s="1351"/>
      <c r="D27" s="1315"/>
      <c r="E27" s="1228" t="s">
        <v>138</v>
      </c>
      <c r="F27" s="1228"/>
      <c r="G27" s="1228"/>
      <c r="H27" s="1228"/>
      <c r="I27" s="1229"/>
      <c r="J27" s="1249" t="s">
        <v>587</v>
      </c>
      <c r="K27" s="1247"/>
      <c r="L27" s="1247"/>
      <c r="M27" s="1248"/>
      <c r="N27" s="1356">
        <v>0</v>
      </c>
      <c r="O27" s="1357"/>
      <c r="P27" s="1357"/>
      <c r="Q27" s="1358"/>
      <c r="R27" s="1356">
        <v>0</v>
      </c>
      <c r="S27" s="1357"/>
      <c r="T27" s="1357"/>
      <c r="U27" s="1358"/>
      <c r="V27" s="1356">
        <v>0</v>
      </c>
      <c r="W27" s="1357"/>
      <c r="X27" s="1357"/>
      <c r="Y27" s="1358"/>
      <c r="Z27" s="1356">
        <v>0</v>
      </c>
      <c r="AA27" s="1357"/>
      <c r="AB27" s="1357"/>
      <c r="AC27" s="1358"/>
      <c r="AD27" s="1356">
        <v>0</v>
      </c>
      <c r="AE27" s="1357"/>
      <c r="AF27" s="1357"/>
      <c r="AG27" s="1358"/>
      <c r="AH27" s="1356">
        <v>0</v>
      </c>
      <c r="AI27" s="1357"/>
      <c r="AJ27" s="1357"/>
      <c r="AK27" s="1358"/>
      <c r="AL27" s="892"/>
      <c r="AM27" s="972"/>
      <c r="AN27" s="897"/>
      <c r="AQ27" s="588"/>
    </row>
    <row r="28" spans="1:43" ht="13.5" customHeight="1">
      <c r="A28" s="1206"/>
      <c r="B28" s="1200"/>
      <c r="C28" s="1351"/>
      <c r="D28" s="1315"/>
      <c r="E28" s="1226"/>
      <c r="F28" s="1226"/>
      <c r="G28" s="1226"/>
      <c r="H28" s="1226"/>
      <c r="I28" s="1223"/>
      <c r="J28" s="1249" t="s">
        <v>278</v>
      </c>
      <c r="K28" s="1247"/>
      <c r="L28" s="1247"/>
      <c r="M28" s="1248"/>
      <c r="N28" s="947"/>
      <c r="O28" s="683"/>
      <c r="P28" s="683"/>
      <c r="Q28" s="683"/>
      <c r="R28" s="1384">
        <f>'設条'!AB39</f>
        <v>0</v>
      </c>
      <c r="S28" s="1384"/>
      <c r="T28" s="1384"/>
      <c r="U28" s="1384"/>
      <c r="V28" s="1082"/>
      <c r="W28" s="1355" t="s">
        <v>756</v>
      </c>
      <c r="X28" s="1355"/>
      <c r="Y28" s="1355"/>
      <c r="Z28" s="1355"/>
      <c r="AA28" s="1083" t="s">
        <v>762</v>
      </c>
      <c r="AB28" s="1385">
        <f>AB21</f>
        <v>13</v>
      </c>
      <c r="AC28" s="1385"/>
      <c r="AD28" s="1385"/>
      <c r="AE28" s="683" t="s">
        <v>760</v>
      </c>
      <c r="AF28" s="683" t="s">
        <v>761</v>
      </c>
      <c r="AG28" s="1385">
        <f>AG21</f>
        <v>14</v>
      </c>
      <c r="AH28" s="1385"/>
      <c r="AI28" s="1385"/>
      <c r="AJ28" s="683"/>
      <c r="AK28" s="948"/>
      <c r="AL28" s="892"/>
      <c r="AM28" s="972"/>
      <c r="AN28" s="897"/>
      <c r="AQ28" s="588"/>
    </row>
    <row r="29" spans="1:43" ht="13.5" customHeight="1">
      <c r="A29" s="1206"/>
      <c r="B29" s="1200"/>
      <c r="C29" s="1351"/>
      <c r="D29" s="1315"/>
      <c r="E29" s="1084" t="s">
        <v>649</v>
      </c>
      <c r="F29" s="601"/>
      <c r="G29" s="601"/>
      <c r="H29" s="597"/>
      <c r="I29" s="597"/>
      <c r="J29" s="594"/>
      <c r="K29" s="594"/>
      <c r="L29" s="594"/>
      <c r="M29" s="594"/>
      <c r="N29" s="685"/>
      <c r="O29" s="685"/>
      <c r="P29" s="685"/>
      <c r="Q29" s="685"/>
      <c r="R29" s="686"/>
      <c r="S29" s="686"/>
      <c r="T29" s="686"/>
      <c r="U29" s="686"/>
      <c r="V29" s="1085"/>
      <c r="W29" s="681"/>
      <c r="X29" s="681"/>
      <c r="Y29" s="681"/>
      <c r="Z29" s="681"/>
      <c r="AA29" s="1083"/>
      <c r="AB29" s="680"/>
      <c r="AC29" s="680"/>
      <c r="AD29" s="680"/>
      <c r="AE29" s="685"/>
      <c r="AF29" s="685"/>
      <c r="AG29" s="680"/>
      <c r="AH29" s="680"/>
      <c r="AI29" s="680"/>
      <c r="AJ29" s="685"/>
      <c r="AK29" s="687"/>
      <c r="AL29" s="620" t="s">
        <v>141</v>
      </c>
      <c r="AM29" s="973" t="s">
        <v>162</v>
      </c>
      <c r="AN29" s="621" t="s">
        <v>142</v>
      </c>
      <c r="AQ29" s="588"/>
    </row>
    <row r="30" spans="1:43" ht="13.5" customHeight="1">
      <c r="A30" s="1206"/>
      <c r="B30" s="1200"/>
      <c r="C30" s="1351"/>
      <c r="D30" s="1315"/>
      <c r="E30" s="1225" t="s">
        <v>644</v>
      </c>
      <c r="F30" s="1228"/>
      <c r="G30" s="1229"/>
      <c r="H30" s="1249" t="s">
        <v>645</v>
      </c>
      <c r="I30" s="1247"/>
      <c r="J30" s="1247"/>
      <c r="K30" s="1247"/>
      <c r="L30" s="1247"/>
      <c r="M30" s="1248"/>
      <c r="N30" s="1185" t="str">
        <f>'設条'!AI43</f>
        <v>1S19.3</v>
      </c>
      <c r="O30" s="1186"/>
      <c r="P30" s="1186"/>
      <c r="Q30" s="1186"/>
      <c r="R30" s="1186"/>
      <c r="S30" s="1186"/>
      <c r="T30" s="1186"/>
      <c r="U30" s="1186"/>
      <c r="V30" s="1186"/>
      <c r="W30" s="1186"/>
      <c r="X30" s="1186"/>
      <c r="Y30" s="1186"/>
      <c r="Z30" s="1186"/>
      <c r="AA30" s="1186"/>
      <c r="AB30" s="1186"/>
      <c r="AC30" s="1186"/>
      <c r="AD30" s="1186"/>
      <c r="AE30" s="1186"/>
      <c r="AF30" s="1186"/>
      <c r="AG30" s="1186"/>
      <c r="AH30" s="1186"/>
      <c r="AI30" s="1186"/>
      <c r="AJ30" s="1186"/>
      <c r="AK30" s="1379"/>
      <c r="AL30" s="892"/>
      <c r="AM30" s="972"/>
      <c r="AN30" s="897"/>
      <c r="AQ30" s="588"/>
    </row>
    <row r="31" spans="1:43" ht="13.5" customHeight="1">
      <c r="A31" s="1206"/>
      <c r="B31" s="1200"/>
      <c r="C31" s="1351"/>
      <c r="D31" s="1315"/>
      <c r="E31" s="1220"/>
      <c r="F31" s="1324"/>
      <c r="G31" s="1325"/>
      <c r="H31" s="1249" t="s">
        <v>656</v>
      </c>
      <c r="I31" s="1247"/>
      <c r="J31" s="1247"/>
      <c r="K31" s="1247"/>
      <c r="L31" s="1247"/>
      <c r="M31" s="1248"/>
      <c r="N31" s="1295"/>
      <c r="O31" s="1296"/>
      <c r="P31" s="1296"/>
      <c r="Q31" s="1296"/>
      <c r="R31" s="1296"/>
      <c r="S31" s="1296"/>
      <c r="T31" s="1296"/>
      <c r="U31" s="1296"/>
      <c r="V31" s="1296"/>
      <c r="W31" s="1296"/>
      <c r="X31" s="1296"/>
      <c r="Y31" s="1296"/>
      <c r="Z31" s="1296"/>
      <c r="AA31" s="1296"/>
      <c r="AB31" s="1296"/>
      <c r="AC31" s="1296"/>
      <c r="AD31" s="1296"/>
      <c r="AE31" s="1296"/>
      <c r="AF31" s="1296"/>
      <c r="AG31" s="1296"/>
      <c r="AH31" s="1296"/>
      <c r="AI31" s="1296"/>
      <c r="AJ31" s="1296"/>
      <c r="AK31" s="1378"/>
      <c r="AL31" s="892"/>
      <c r="AM31" s="972"/>
      <c r="AN31" s="897"/>
      <c r="AQ31" s="588"/>
    </row>
    <row r="32" spans="1:40" ht="13.5" customHeight="1">
      <c r="A32" s="1206"/>
      <c r="B32" s="1200"/>
      <c r="C32" s="1351"/>
      <c r="D32" s="1315"/>
      <c r="E32" s="1324"/>
      <c r="F32" s="1324"/>
      <c r="G32" s="1325"/>
      <c r="H32" s="1380" t="s">
        <v>763</v>
      </c>
      <c r="I32" s="1381"/>
      <c r="J32" s="1249" t="s">
        <v>646</v>
      </c>
      <c r="K32" s="1247"/>
      <c r="L32" s="1247"/>
      <c r="M32" s="1248"/>
      <c r="N32" s="1295"/>
      <c r="O32" s="1296"/>
      <c r="P32" s="1296"/>
      <c r="Q32" s="1296"/>
      <c r="R32" s="1296"/>
      <c r="S32" s="1296"/>
      <c r="T32" s="1296"/>
      <c r="U32" s="1296"/>
      <c r="V32" s="1296"/>
      <c r="W32" s="1296"/>
      <c r="X32" s="1296"/>
      <c r="Y32" s="1296"/>
      <c r="Z32" s="1296"/>
      <c r="AA32" s="1296"/>
      <c r="AB32" s="1296"/>
      <c r="AC32" s="1296"/>
      <c r="AD32" s="1296"/>
      <c r="AE32" s="1296"/>
      <c r="AF32" s="1296"/>
      <c r="AG32" s="1296"/>
      <c r="AH32" s="1296"/>
      <c r="AI32" s="1296"/>
      <c r="AJ32" s="1296"/>
      <c r="AK32" s="1378"/>
      <c r="AL32" s="892"/>
      <c r="AM32" s="972"/>
      <c r="AN32" s="897"/>
    </row>
    <row r="33" spans="1:40" ht="13.5" customHeight="1">
      <c r="A33" s="1206"/>
      <c r="B33" s="1200"/>
      <c r="C33" s="1351"/>
      <c r="D33" s="1315"/>
      <c r="E33" s="1226"/>
      <c r="F33" s="1226"/>
      <c r="G33" s="1223"/>
      <c r="H33" s="1382"/>
      <c r="I33" s="1383"/>
      <c r="J33" s="1226" t="s">
        <v>168</v>
      </c>
      <c r="K33" s="1226"/>
      <c r="L33" s="1226"/>
      <c r="M33" s="1223"/>
      <c r="N33" s="1295"/>
      <c r="O33" s="1296"/>
      <c r="P33" s="1296"/>
      <c r="Q33" s="1296"/>
      <c r="R33" s="1296"/>
      <c r="S33" s="1296"/>
      <c r="T33" s="1296"/>
      <c r="U33" s="1296"/>
      <c r="V33" s="1296"/>
      <c r="W33" s="1296"/>
      <c r="X33" s="1296"/>
      <c r="Y33" s="1296"/>
      <c r="Z33" s="1296"/>
      <c r="AA33" s="1296"/>
      <c r="AB33" s="1296"/>
      <c r="AC33" s="1296"/>
      <c r="AD33" s="1296"/>
      <c r="AE33" s="1296"/>
      <c r="AF33" s="1296"/>
      <c r="AG33" s="1296"/>
      <c r="AH33" s="1296"/>
      <c r="AI33" s="1296"/>
      <c r="AJ33" s="1296"/>
      <c r="AK33" s="1378"/>
      <c r="AL33" s="892"/>
      <c r="AM33" s="972"/>
      <c r="AN33" s="897"/>
    </row>
    <row r="34" spans="1:40" ht="13.5" customHeight="1">
      <c r="A34" s="1206"/>
      <c r="B34" s="1200"/>
      <c r="C34" s="1351"/>
      <c r="D34" s="1315"/>
      <c r="E34" s="1367" t="s">
        <v>682</v>
      </c>
      <c r="F34" s="1368"/>
      <c r="G34" s="1368"/>
      <c r="H34" s="1368"/>
      <c r="I34" s="1369"/>
      <c r="J34" s="1249" t="s">
        <v>181</v>
      </c>
      <c r="K34" s="1247"/>
      <c r="L34" s="1247"/>
      <c r="M34" s="1248"/>
      <c r="N34" s="974"/>
      <c r="O34" s="975" t="s">
        <v>764</v>
      </c>
      <c r="P34" s="976"/>
      <c r="Q34" s="1296">
        <v>0</v>
      </c>
      <c r="R34" s="1296"/>
      <c r="S34" s="1296"/>
      <c r="T34" s="1296"/>
      <c r="U34" s="1296"/>
      <c r="V34" s="1296"/>
      <c r="W34" s="1296"/>
      <c r="X34" s="1354"/>
      <c r="Y34" s="683" t="s">
        <v>765</v>
      </c>
      <c r="Z34" s="683"/>
      <c r="AA34" s="683"/>
      <c r="AB34" s="1186">
        <f>'設条'!AI46</f>
        <v>0</v>
      </c>
      <c r="AC34" s="1186"/>
      <c r="AD34" s="1186"/>
      <c r="AE34" s="1186"/>
      <c r="AF34" s="1186"/>
      <c r="AG34" s="1186"/>
      <c r="AH34" s="1186"/>
      <c r="AI34" s="1186"/>
      <c r="AJ34" s="1186"/>
      <c r="AK34" s="1379"/>
      <c r="AL34" s="892"/>
      <c r="AM34" s="972"/>
      <c r="AN34" s="897"/>
    </row>
    <row r="35" spans="1:40" ht="13.5" customHeight="1">
      <c r="A35" s="602"/>
      <c r="B35" s="603"/>
      <c r="C35" s="615"/>
      <c r="D35" s="652"/>
      <c r="E35" s="1370"/>
      <c r="F35" s="1370"/>
      <c r="G35" s="1370"/>
      <c r="H35" s="1370"/>
      <c r="I35" s="1371"/>
      <c r="J35" s="1226" t="s">
        <v>138</v>
      </c>
      <c r="K35" s="1226"/>
      <c r="L35" s="1226"/>
      <c r="M35" s="1223"/>
      <c r="N35" s="977"/>
      <c r="O35" s="977" t="s">
        <v>766</v>
      </c>
      <c r="P35" s="978"/>
      <c r="Q35" s="1296"/>
      <c r="R35" s="1296"/>
      <c r="S35" s="1296"/>
      <c r="T35" s="1296"/>
      <c r="U35" s="1296"/>
      <c r="V35" s="1296"/>
      <c r="W35" s="1296"/>
      <c r="X35" s="1354"/>
      <c r="Y35" s="944" t="s">
        <v>767</v>
      </c>
      <c r="Z35" s="944"/>
      <c r="AA35" s="944"/>
      <c r="AB35" s="1186">
        <f>'設条'!AI48</f>
        <v>0</v>
      </c>
      <c r="AC35" s="1186"/>
      <c r="AD35" s="1186"/>
      <c r="AE35" s="1186"/>
      <c r="AF35" s="1186"/>
      <c r="AG35" s="1186"/>
      <c r="AH35" s="1186"/>
      <c r="AI35" s="1186"/>
      <c r="AJ35" s="1186"/>
      <c r="AK35" s="1379"/>
      <c r="AL35" s="892"/>
      <c r="AM35" s="972"/>
      <c r="AN35" s="897"/>
    </row>
    <row r="36" spans="1:40" ht="13.5" customHeight="1">
      <c r="A36" s="602"/>
      <c r="B36" s="603"/>
      <c r="C36" s="1080"/>
      <c r="D36" s="1080"/>
      <c r="E36" s="1081" t="s">
        <v>276</v>
      </c>
      <c r="F36" s="607"/>
      <c r="G36" s="607"/>
      <c r="H36" s="607"/>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607"/>
      <c r="AI36" s="607"/>
      <c r="AJ36" s="607"/>
      <c r="AK36" s="688"/>
      <c r="AL36" s="1230" t="s">
        <v>136</v>
      </c>
      <c r="AM36" s="1226"/>
      <c r="AN36" s="1204"/>
    </row>
    <row r="37" spans="1:40" ht="13.5" customHeight="1">
      <c r="A37" s="602"/>
      <c r="B37" s="603"/>
      <c r="C37" s="1372" t="s">
        <v>654</v>
      </c>
      <c r="D37" s="1313" t="s">
        <v>655</v>
      </c>
      <c r="E37" s="606"/>
      <c r="F37" s="607"/>
      <c r="G37" s="607"/>
      <c r="H37" s="607"/>
      <c r="I37" s="607"/>
      <c r="J37" s="607"/>
      <c r="K37" s="607"/>
      <c r="L37" s="607"/>
      <c r="M37" s="688"/>
      <c r="N37" s="1347" t="s">
        <v>768</v>
      </c>
      <c r="O37" s="1348"/>
      <c r="P37" s="1348"/>
      <c r="Q37" s="1349"/>
      <c r="R37" s="1347" t="s">
        <v>769</v>
      </c>
      <c r="S37" s="1348"/>
      <c r="T37" s="1348"/>
      <c r="U37" s="1349"/>
      <c r="V37" s="1347" t="s">
        <v>770</v>
      </c>
      <c r="W37" s="1348"/>
      <c r="X37" s="1348"/>
      <c r="Y37" s="1349"/>
      <c r="Z37" s="1347" t="s">
        <v>771</v>
      </c>
      <c r="AA37" s="1348"/>
      <c r="AB37" s="1348"/>
      <c r="AC37" s="1349"/>
      <c r="AD37" s="1347" t="s">
        <v>772</v>
      </c>
      <c r="AE37" s="1348"/>
      <c r="AF37" s="1348"/>
      <c r="AG37" s="1349"/>
      <c r="AH37" s="1347" t="s">
        <v>773</v>
      </c>
      <c r="AI37" s="1348"/>
      <c r="AJ37" s="1348"/>
      <c r="AK37" s="1349"/>
      <c r="AL37" s="620" t="s">
        <v>141</v>
      </c>
      <c r="AM37" s="620" t="s">
        <v>162</v>
      </c>
      <c r="AN37" s="621" t="s">
        <v>142</v>
      </c>
    </row>
    <row r="38" spans="1:40" ht="13.5" customHeight="1">
      <c r="A38" s="602"/>
      <c r="B38" s="603"/>
      <c r="C38" s="1396"/>
      <c r="D38" s="1317"/>
      <c r="E38" s="1249" t="s">
        <v>774</v>
      </c>
      <c r="F38" s="1247"/>
      <c r="G38" s="1247"/>
      <c r="H38" s="1247"/>
      <c r="I38" s="1247"/>
      <c r="J38" s="1247"/>
      <c r="K38" s="1247"/>
      <c r="L38" s="1247"/>
      <c r="M38" s="1248"/>
      <c r="N38" s="1356">
        <v>0</v>
      </c>
      <c r="O38" s="1357"/>
      <c r="P38" s="1357"/>
      <c r="Q38" s="1358"/>
      <c r="R38" s="1356">
        <v>0</v>
      </c>
      <c r="S38" s="1357"/>
      <c r="T38" s="1357"/>
      <c r="U38" s="1358"/>
      <c r="V38" s="1356">
        <v>0</v>
      </c>
      <c r="W38" s="1357"/>
      <c r="X38" s="1357"/>
      <c r="Y38" s="1358"/>
      <c r="Z38" s="1356">
        <v>0</v>
      </c>
      <c r="AA38" s="1357"/>
      <c r="AB38" s="1357"/>
      <c r="AC38" s="1358"/>
      <c r="AD38" s="1356">
        <v>0</v>
      </c>
      <c r="AE38" s="1357"/>
      <c r="AF38" s="1357"/>
      <c r="AG38" s="1358"/>
      <c r="AH38" s="1356">
        <v>0</v>
      </c>
      <c r="AI38" s="1357"/>
      <c r="AJ38" s="1357"/>
      <c r="AK38" s="1358"/>
      <c r="AL38" s="892"/>
      <c r="AM38" s="972"/>
      <c r="AN38" s="897"/>
    </row>
    <row r="39" spans="1:40" ht="13.5" customHeight="1">
      <c r="A39" s="602"/>
      <c r="B39" s="603"/>
      <c r="C39" s="1086"/>
      <c r="D39" s="689"/>
      <c r="E39" s="1081" t="s">
        <v>650</v>
      </c>
      <c r="F39" s="607"/>
      <c r="G39" s="607"/>
      <c r="H39" s="607"/>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7"/>
      <c r="AF39" s="607"/>
      <c r="AG39" s="607"/>
      <c r="AH39" s="607"/>
      <c r="AI39" s="607"/>
      <c r="AJ39" s="607"/>
      <c r="AK39" s="688"/>
      <c r="AL39" s="1230" t="s">
        <v>136</v>
      </c>
      <c r="AM39" s="1226"/>
      <c r="AN39" s="1204"/>
    </row>
    <row r="40" spans="1:40" ht="13.5" customHeight="1">
      <c r="A40" s="602"/>
      <c r="B40" s="603"/>
      <c r="C40" s="1350" t="s">
        <v>175</v>
      </c>
      <c r="D40" s="1375"/>
      <c r="E40" s="607"/>
      <c r="F40" s="607"/>
      <c r="G40" s="607"/>
      <c r="H40" s="607"/>
      <c r="I40" s="607"/>
      <c r="J40" s="607"/>
      <c r="K40" s="648" t="s">
        <v>775</v>
      </c>
      <c r="L40" s="607"/>
      <c r="M40" s="688"/>
      <c r="N40" s="1249" t="s">
        <v>776</v>
      </c>
      <c r="O40" s="1247"/>
      <c r="P40" s="1247"/>
      <c r="Q40" s="1248"/>
      <c r="R40" s="1249" t="s">
        <v>777</v>
      </c>
      <c r="S40" s="1247"/>
      <c r="T40" s="1247"/>
      <c r="U40" s="1248"/>
      <c r="V40" s="1249" t="s">
        <v>278</v>
      </c>
      <c r="W40" s="1247"/>
      <c r="X40" s="1247"/>
      <c r="Y40" s="1247"/>
      <c r="Z40" s="1247"/>
      <c r="AA40" s="1247"/>
      <c r="AB40" s="1247"/>
      <c r="AC40" s="1247"/>
      <c r="AD40" s="1247"/>
      <c r="AE40" s="1248"/>
      <c r="AF40" s="1249" t="s">
        <v>651</v>
      </c>
      <c r="AG40" s="1247"/>
      <c r="AH40" s="1247"/>
      <c r="AI40" s="1247"/>
      <c r="AJ40" s="1247"/>
      <c r="AK40" s="1248"/>
      <c r="AL40" s="620" t="s">
        <v>141</v>
      </c>
      <c r="AM40" s="620" t="s">
        <v>162</v>
      </c>
      <c r="AN40" s="621" t="s">
        <v>142</v>
      </c>
    </row>
    <row r="41" spans="1:40" ht="13.5" customHeight="1">
      <c r="A41" s="602"/>
      <c r="B41" s="605"/>
      <c r="C41" s="1374"/>
      <c r="D41" s="1375"/>
      <c r="E41" s="1247" t="s">
        <v>70</v>
      </c>
      <c r="F41" s="1247"/>
      <c r="G41" s="1247"/>
      <c r="H41" s="1247"/>
      <c r="I41" s="1247"/>
      <c r="J41" s="1247"/>
      <c r="K41" s="1247"/>
      <c r="L41" s="1247"/>
      <c r="M41" s="1248"/>
      <c r="N41" s="1356">
        <v>0</v>
      </c>
      <c r="O41" s="1357"/>
      <c r="P41" s="1357"/>
      <c r="Q41" s="1358"/>
      <c r="R41" s="1364">
        <v>0</v>
      </c>
      <c r="S41" s="1365"/>
      <c r="T41" s="1365"/>
      <c r="U41" s="1366"/>
      <c r="V41" s="1362" t="s">
        <v>778</v>
      </c>
      <c r="W41" s="1342"/>
      <c r="X41" s="1340">
        <f>'設条'!AI28/3</f>
        <v>10</v>
      </c>
      <c r="Y41" s="1340"/>
      <c r="Z41" s="1340"/>
      <c r="AA41" s="1342" t="s">
        <v>779</v>
      </c>
      <c r="AB41" s="1342"/>
      <c r="AC41" s="1340">
        <f>'設条'!AB53</f>
        <v>140</v>
      </c>
      <c r="AD41" s="1340"/>
      <c r="AE41" s="1340"/>
      <c r="AF41" s="930" t="s">
        <v>780</v>
      </c>
      <c r="AG41" s="1336"/>
      <c r="AH41" s="1296"/>
      <c r="AI41" s="931" t="s">
        <v>781</v>
      </c>
      <c r="AJ41" s="1296"/>
      <c r="AK41" s="1378"/>
      <c r="AL41" s="892"/>
      <c r="AM41" s="972"/>
      <c r="AN41" s="897"/>
    </row>
    <row r="42" spans="1:40" ht="13.5" customHeight="1">
      <c r="A42" s="690"/>
      <c r="B42" s="652"/>
      <c r="C42" s="1396"/>
      <c r="D42" s="1377"/>
      <c r="E42" s="1247" t="s">
        <v>71</v>
      </c>
      <c r="F42" s="1247"/>
      <c r="G42" s="1247"/>
      <c r="H42" s="1247"/>
      <c r="I42" s="1247"/>
      <c r="J42" s="1247"/>
      <c r="K42" s="1247"/>
      <c r="L42" s="1247"/>
      <c r="M42" s="1247"/>
      <c r="N42" s="1356">
        <v>0</v>
      </c>
      <c r="O42" s="1357"/>
      <c r="P42" s="1357"/>
      <c r="Q42" s="1358"/>
      <c r="R42" s="1364">
        <v>0</v>
      </c>
      <c r="S42" s="1365"/>
      <c r="T42" s="1365"/>
      <c r="U42" s="1366"/>
      <c r="V42" s="1363"/>
      <c r="W42" s="1343"/>
      <c r="X42" s="1341"/>
      <c r="Y42" s="1341"/>
      <c r="Z42" s="1341"/>
      <c r="AA42" s="1343"/>
      <c r="AB42" s="1343"/>
      <c r="AC42" s="1341"/>
      <c r="AD42" s="1341"/>
      <c r="AE42" s="1341"/>
      <c r="AF42" s="930" t="s">
        <v>782</v>
      </c>
      <c r="AG42" s="1336"/>
      <c r="AH42" s="1296"/>
      <c r="AI42" s="931" t="s">
        <v>783</v>
      </c>
      <c r="AJ42" s="1296"/>
      <c r="AK42" s="1378"/>
      <c r="AL42" s="895"/>
      <c r="AM42" s="972"/>
      <c r="AN42" s="898"/>
    </row>
    <row r="43" spans="1:42" ht="13.5" customHeight="1">
      <c r="A43" s="622"/>
      <c r="B43" s="590"/>
      <c r="C43" s="580"/>
      <c r="D43" s="580"/>
      <c r="E43" s="1080"/>
      <c r="F43" s="590"/>
      <c r="G43" s="590"/>
      <c r="H43" s="590"/>
      <c r="I43" s="590"/>
      <c r="J43" s="590"/>
      <c r="K43" s="590"/>
      <c r="L43" s="590"/>
      <c r="M43" s="590"/>
      <c r="N43" s="590"/>
      <c r="O43" s="691" t="s">
        <v>183</v>
      </c>
      <c r="P43" s="580"/>
      <c r="Q43" s="580"/>
      <c r="R43" s="580"/>
      <c r="S43" s="580"/>
      <c r="T43" s="580"/>
      <c r="U43" s="580"/>
      <c r="V43" s="580"/>
      <c r="W43" s="590"/>
      <c r="X43" s="590"/>
      <c r="Y43" s="590"/>
      <c r="Z43" s="590"/>
      <c r="AA43" s="590"/>
      <c r="AB43" s="590"/>
      <c r="AC43" s="590"/>
      <c r="AD43" s="580"/>
      <c r="AE43" s="580"/>
      <c r="AF43" s="580"/>
      <c r="AG43" s="580"/>
      <c r="AH43" s="580"/>
      <c r="AI43" s="580"/>
      <c r="AJ43" s="590"/>
      <c r="AK43" s="590"/>
      <c r="AL43" s="590"/>
      <c r="AM43" s="590"/>
      <c r="AN43" s="692"/>
      <c r="AO43" s="693"/>
      <c r="AP43" s="588"/>
    </row>
    <row r="44" spans="1:42" ht="13.5" customHeight="1">
      <c r="A44" s="622"/>
      <c r="B44" s="590"/>
      <c r="C44" s="580"/>
      <c r="D44" s="580"/>
      <c r="E44" s="691"/>
      <c r="F44" s="590"/>
      <c r="G44" s="590"/>
      <c r="H44" s="590"/>
      <c r="I44" s="590"/>
      <c r="J44" s="590"/>
      <c r="K44" s="590"/>
      <c r="L44" s="590"/>
      <c r="M44" s="590"/>
      <c r="N44" s="1080"/>
      <c r="O44" s="590"/>
      <c r="P44" s="580"/>
      <c r="Q44" s="580"/>
      <c r="R44" s="580"/>
      <c r="S44" s="580"/>
      <c r="T44" s="580"/>
      <c r="U44" s="580"/>
      <c r="V44" s="580"/>
      <c r="W44" s="580"/>
      <c r="X44" s="580"/>
      <c r="Y44" s="580"/>
      <c r="Z44" s="580"/>
      <c r="AA44" s="580"/>
      <c r="AB44" s="580"/>
      <c r="AC44" s="580"/>
      <c r="AD44" s="580"/>
      <c r="AE44" s="580"/>
      <c r="AF44" s="580"/>
      <c r="AG44" s="694"/>
      <c r="AH44" s="694"/>
      <c r="AI44" s="694"/>
      <c r="AJ44" s="694"/>
      <c r="AK44" s="694"/>
      <c r="AL44" s="590"/>
      <c r="AM44" s="580"/>
      <c r="AN44" s="695"/>
      <c r="AO44" s="693"/>
      <c r="AP44" s="588"/>
    </row>
    <row r="45" spans="1:42" ht="13.5" customHeight="1">
      <c r="A45" s="622"/>
      <c r="B45" s="590"/>
      <c r="C45" s="580"/>
      <c r="D45" s="580"/>
      <c r="E45" s="580"/>
      <c r="F45" s="580"/>
      <c r="G45" s="580"/>
      <c r="H45" s="580"/>
      <c r="I45" s="580"/>
      <c r="J45" s="655"/>
      <c r="K45" s="696"/>
      <c r="L45" s="590"/>
      <c r="M45" s="590"/>
      <c r="N45" s="1335" t="s">
        <v>784</v>
      </c>
      <c r="O45" s="1335"/>
      <c r="P45" s="1335" t="s">
        <v>785</v>
      </c>
      <c r="Q45" s="1335"/>
      <c r="R45" s="580"/>
      <c r="S45" s="1080"/>
      <c r="T45" s="1080"/>
      <c r="U45" s="590"/>
      <c r="V45" s="580"/>
      <c r="W45" s="580"/>
      <c r="X45" s="580"/>
      <c r="Y45" s="590"/>
      <c r="Z45" s="580"/>
      <c r="AA45" s="1080"/>
      <c r="AB45" s="697" t="s">
        <v>500</v>
      </c>
      <c r="AC45" s="648"/>
      <c r="AD45" s="648"/>
      <c r="AE45" s="648"/>
      <c r="AF45" s="1087"/>
      <c r="AG45" s="1344" t="str">
        <f>N30</f>
        <v>1S19.3</v>
      </c>
      <c r="AH45" s="1345"/>
      <c r="AI45" s="1345"/>
      <c r="AJ45" s="1345"/>
      <c r="AK45" s="1346"/>
      <c r="AL45" s="590"/>
      <c r="AM45" s="590"/>
      <c r="AN45" s="1088"/>
      <c r="AO45" s="590"/>
      <c r="AP45" s="588"/>
    </row>
    <row r="46" spans="1:42" ht="13.5" customHeight="1">
      <c r="A46" s="622"/>
      <c r="B46" s="590"/>
      <c r="C46" s="580"/>
      <c r="D46" s="580"/>
      <c r="E46" s="580"/>
      <c r="F46" s="580"/>
      <c r="G46" s="580"/>
      <c r="H46" s="580"/>
      <c r="I46" s="580"/>
      <c r="J46" s="655"/>
      <c r="K46" s="699"/>
      <c r="L46" s="590"/>
      <c r="M46" s="1330" t="s">
        <v>786</v>
      </c>
      <c r="N46" s="1330"/>
      <c r="O46" s="700"/>
      <c r="P46" s="655"/>
      <c r="Q46" s="1335" t="s">
        <v>787</v>
      </c>
      <c r="R46" s="1335"/>
      <c r="S46" s="1330" t="s">
        <v>788</v>
      </c>
      <c r="T46" s="1330"/>
      <c r="U46" s="1335" t="s">
        <v>789</v>
      </c>
      <c r="V46" s="1335"/>
      <c r="W46" s="580"/>
      <c r="X46" s="580"/>
      <c r="Y46" s="590"/>
      <c r="Z46" s="580"/>
      <c r="AA46" s="580"/>
      <c r="AB46" s="580" t="s">
        <v>501</v>
      </c>
      <c r="AC46" s="580"/>
      <c r="AD46" s="590"/>
      <c r="AE46" s="590"/>
      <c r="AF46" s="590"/>
      <c r="AG46" s="1337">
        <f>N32</f>
        <v>0</v>
      </c>
      <c r="AH46" s="1338"/>
      <c r="AI46" s="1338"/>
      <c r="AJ46" s="1338"/>
      <c r="AK46" s="1339"/>
      <c r="AL46" s="580"/>
      <c r="AM46" s="580"/>
      <c r="AN46" s="695"/>
      <c r="AO46" s="590"/>
      <c r="AP46" s="588"/>
    </row>
    <row r="47" spans="1:42" ht="13.5" customHeight="1" thickBot="1">
      <c r="A47" s="622"/>
      <c r="B47" s="590"/>
      <c r="C47" s="580"/>
      <c r="D47" s="580"/>
      <c r="E47" s="580"/>
      <c r="F47" s="580"/>
      <c r="G47" s="580"/>
      <c r="H47" s="580"/>
      <c r="I47" s="580"/>
      <c r="J47" s="655"/>
      <c r="K47" s="590"/>
      <c r="L47" s="701"/>
      <c r="M47" s="702"/>
      <c r="N47" s="703"/>
      <c r="O47" s="701"/>
      <c r="P47" s="702"/>
      <c r="Q47" s="702"/>
      <c r="R47" s="701"/>
      <c r="S47" s="702"/>
      <c r="T47" s="701"/>
      <c r="U47" s="702"/>
      <c r="V47" s="701"/>
      <c r="W47" s="701"/>
      <c r="X47" s="701"/>
      <c r="Y47" s="701"/>
      <c r="Z47" s="701"/>
      <c r="AA47" s="701"/>
      <c r="AB47" s="701"/>
      <c r="AC47" s="701"/>
      <c r="AD47" s="701"/>
      <c r="AE47" s="590"/>
      <c r="AF47" s="590"/>
      <c r="AG47" s="590"/>
      <c r="AH47" s="590"/>
      <c r="AI47" s="580"/>
      <c r="AJ47" s="590"/>
      <c r="AK47" s="590"/>
      <c r="AL47" s="580"/>
      <c r="AM47" s="580"/>
      <c r="AN47" s="695"/>
      <c r="AO47" s="590"/>
      <c r="AP47" s="588"/>
    </row>
    <row r="48" spans="1:42" ht="8.25" customHeight="1" thickBot="1">
      <c r="A48" s="622"/>
      <c r="B48" s="590"/>
      <c r="C48" s="580"/>
      <c r="D48" s="580"/>
      <c r="E48" s="580"/>
      <c r="F48" s="580"/>
      <c r="G48" s="580"/>
      <c r="H48" s="580"/>
      <c r="I48" s="580"/>
      <c r="J48" s="655"/>
      <c r="K48" s="704"/>
      <c r="L48" s="705"/>
      <c r="M48" s="706"/>
      <c r="N48" s="707"/>
      <c r="O48" s="707"/>
      <c r="P48" s="707"/>
      <c r="Q48" s="707"/>
      <c r="R48" s="707"/>
      <c r="S48" s="707"/>
      <c r="T48" s="708"/>
      <c r="U48" s="709"/>
      <c r="V48" s="710"/>
      <c r="W48" s="711"/>
      <c r="X48" s="711"/>
      <c r="Y48" s="711"/>
      <c r="Z48" s="712"/>
      <c r="AA48" s="711"/>
      <c r="AB48" s="711"/>
      <c r="AC48" s="713"/>
      <c r="AD48" s="709"/>
      <c r="AE48" s="590"/>
      <c r="AF48" s="590"/>
      <c r="AG48" s="590"/>
      <c r="AH48" s="590"/>
      <c r="AI48" s="580"/>
      <c r="AJ48" s="590"/>
      <c r="AK48" s="590"/>
      <c r="AL48" s="580"/>
      <c r="AM48" s="580"/>
      <c r="AN48" s="695"/>
      <c r="AO48" s="590"/>
      <c r="AP48" s="588"/>
    </row>
    <row r="49" spans="1:42" ht="8.25" customHeight="1">
      <c r="A49" s="622"/>
      <c r="B49" s="590"/>
      <c r="C49" s="580"/>
      <c r="D49" s="580"/>
      <c r="E49" s="580"/>
      <c r="F49" s="580"/>
      <c r="G49" s="580"/>
      <c r="H49" s="580"/>
      <c r="I49" s="580"/>
      <c r="J49" s="655"/>
      <c r="K49" s="714"/>
      <c r="L49" s="715"/>
      <c r="M49" s="716"/>
      <c r="N49" s="672"/>
      <c r="O49" s="672"/>
      <c r="P49" s="672"/>
      <c r="Q49" s="672"/>
      <c r="R49" s="672"/>
      <c r="S49" s="672"/>
      <c r="T49" s="717"/>
      <c r="U49" s="718"/>
      <c r="V49" s="719"/>
      <c r="W49" s="720"/>
      <c r="X49" s="590"/>
      <c r="Y49" s="590"/>
      <c r="Z49" s="590"/>
      <c r="AA49" s="590"/>
      <c r="AB49" s="590"/>
      <c r="AC49" s="721"/>
      <c r="AD49" s="722"/>
      <c r="AE49" s="590"/>
      <c r="AF49" s="590"/>
      <c r="AG49" s="590"/>
      <c r="AH49" s="590"/>
      <c r="AI49" s="580"/>
      <c r="AJ49" s="590"/>
      <c r="AK49" s="590"/>
      <c r="AL49" s="580"/>
      <c r="AM49" s="580"/>
      <c r="AN49" s="695"/>
      <c r="AO49" s="590"/>
      <c r="AP49" s="588"/>
    </row>
    <row r="50" spans="1:42" ht="6.75" customHeight="1">
      <c r="A50" s="622"/>
      <c r="B50" s="590"/>
      <c r="C50" s="580"/>
      <c r="D50" s="580"/>
      <c r="E50" s="580"/>
      <c r="F50" s="580"/>
      <c r="G50" s="580"/>
      <c r="H50" s="723"/>
      <c r="I50" s="580"/>
      <c r="J50" s="580"/>
      <c r="K50" s="724"/>
      <c r="L50" s="590"/>
      <c r="M50" s="590"/>
      <c r="N50" s="590"/>
      <c r="O50" s="672"/>
      <c r="P50" s="672"/>
      <c r="Q50" s="672"/>
      <c r="R50" s="672"/>
      <c r="S50" s="672"/>
      <c r="T50" s="580"/>
      <c r="U50" s="590"/>
      <c r="V50" s="580"/>
      <c r="W50" s="590"/>
      <c r="X50" s="590"/>
      <c r="Y50" s="590"/>
      <c r="Z50" s="590"/>
      <c r="AA50" s="590"/>
      <c r="AB50" s="590"/>
      <c r="AC50" s="580"/>
      <c r="AD50" s="590"/>
      <c r="AE50" s="580"/>
      <c r="AF50" s="580"/>
      <c r="AG50" s="580"/>
      <c r="AH50" s="580"/>
      <c r="AI50" s="580"/>
      <c r="AJ50" s="590"/>
      <c r="AK50" s="590"/>
      <c r="AL50" s="580"/>
      <c r="AM50" s="580"/>
      <c r="AN50" s="695"/>
      <c r="AO50" s="590"/>
      <c r="AP50" s="588"/>
    </row>
    <row r="51" spans="1:42" ht="13.5" customHeight="1">
      <c r="A51" s="1089"/>
      <c r="B51" s="1090"/>
      <c r="C51" s="1090"/>
      <c r="D51" s="1090"/>
      <c r="E51" s="1090"/>
      <c r="F51" s="648" t="s">
        <v>177</v>
      </c>
      <c r="G51" s="648"/>
      <c r="H51" s="697" t="s">
        <v>176</v>
      </c>
      <c r="I51" s="1072"/>
      <c r="J51" s="1072"/>
      <c r="K51" s="1072"/>
      <c r="L51" s="1072"/>
      <c r="M51" s="580"/>
      <c r="N51" s="590"/>
      <c r="O51" s="590"/>
      <c r="P51" s="695"/>
      <c r="Q51" s="726"/>
      <c r="R51" s="580"/>
      <c r="S51" s="580"/>
      <c r="T51" s="580"/>
      <c r="U51" s="590"/>
      <c r="V51" s="580"/>
      <c r="W51" s="580"/>
      <c r="X51" s="580"/>
      <c r="Y51" s="590"/>
      <c r="Z51" s="695"/>
      <c r="AA51" s="580"/>
      <c r="AB51" s="580"/>
      <c r="AC51" s="580"/>
      <c r="AD51" s="590"/>
      <c r="AE51" s="590"/>
      <c r="AF51" s="580"/>
      <c r="AG51" s="580"/>
      <c r="AH51" s="580"/>
      <c r="AI51" s="580"/>
      <c r="AJ51" s="590"/>
      <c r="AK51" s="590"/>
      <c r="AL51" s="580"/>
      <c r="AM51" s="580"/>
      <c r="AN51" s="695"/>
      <c r="AO51" s="590"/>
      <c r="AP51" s="588"/>
    </row>
    <row r="52" spans="1:42" ht="13.5" customHeight="1">
      <c r="A52" s="622"/>
      <c r="B52" s="590"/>
      <c r="C52" s="723"/>
      <c r="D52" s="866"/>
      <c r="E52" s="1332" t="s">
        <v>782</v>
      </c>
      <c r="F52" s="1333"/>
      <c r="G52" s="1332">
        <f>P16</f>
        <v>0</v>
      </c>
      <c r="H52" s="1333"/>
      <c r="I52" s="949" t="s">
        <v>790</v>
      </c>
      <c r="J52" s="1332">
        <f>S16</f>
        <v>0</v>
      </c>
      <c r="K52" s="1333"/>
      <c r="L52" s="1334"/>
      <c r="M52" s="723"/>
      <c r="N52" s="672"/>
      <c r="O52" s="672"/>
      <c r="P52" s="814"/>
      <c r="Q52" s="950"/>
      <c r="R52" s="723"/>
      <c r="S52" s="723"/>
      <c r="T52" s="723"/>
      <c r="U52" s="672"/>
      <c r="V52" s="723"/>
      <c r="W52" s="723"/>
      <c r="X52" s="723"/>
      <c r="Y52" s="672"/>
      <c r="Z52" s="695"/>
      <c r="AA52" s="580"/>
      <c r="AB52" s="590"/>
      <c r="AC52" s="590"/>
      <c r="AD52" s="1091"/>
      <c r="AE52" s="1070"/>
      <c r="AF52" s="1080"/>
      <c r="AG52" s="1080"/>
      <c r="AH52" s="1080"/>
      <c r="AI52" s="1080"/>
      <c r="AJ52" s="1080"/>
      <c r="AK52" s="1080"/>
      <c r="AL52" s="1080"/>
      <c r="AM52" s="1080"/>
      <c r="AN52" s="1088"/>
      <c r="AO52" s="588"/>
      <c r="AP52" s="588"/>
    </row>
    <row r="53" spans="1:42" ht="13.5" customHeight="1">
      <c r="A53" s="622"/>
      <c r="B53" s="590"/>
      <c r="C53" s="723"/>
      <c r="D53" s="723"/>
      <c r="E53" s="723"/>
      <c r="F53" s="723"/>
      <c r="G53" s="723"/>
      <c r="H53" s="723"/>
      <c r="I53" s="723"/>
      <c r="J53" s="723"/>
      <c r="K53" s="723"/>
      <c r="L53" s="951"/>
      <c r="M53" s="723"/>
      <c r="N53" s="723"/>
      <c r="O53" s="672"/>
      <c r="P53" s="814"/>
      <c r="Q53" s="950"/>
      <c r="R53" s="672"/>
      <c r="S53" s="952"/>
      <c r="T53" s="952"/>
      <c r="U53" s="952"/>
      <c r="V53" s="1352" t="s">
        <v>502</v>
      </c>
      <c r="W53" s="1353"/>
      <c r="X53" s="1353"/>
      <c r="Y53" s="1353"/>
      <c r="Z53" s="695"/>
      <c r="AA53" s="1070"/>
      <c r="AB53" s="1092"/>
      <c r="AC53" s="1092"/>
      <c r="AD53" s="580"/>
      <c r="AE53" s="1080"/>
      <c r="AF53" s="1080"/>
      <c r="AG53" s="1080"/>
      <c r="AH53" s="1080"/>
      <c r="AI53" s="1080"/>
      <c r="AJ53" s="1080"/>
      <c r="AK53" s="1080"/>
      <c r="AL53" s="1080"/>
      <c r="AM53" s="1080"/>
      <c r="AN53" s="1088"/>
      <c r="AO53" s="588"/>
      <c r="AP53" s="588"/>
    </row>
    <row r="54" spans="1:42" ht="13.5" customHeight="1">
      <c r="A54" s="622"/>
      <c r="B54" s="590"/>
      <c r="C54" s="723"/>
      <c r="D54" s="723"/>
      <c r="E54" s="723"/>
      <c r="F54" s="723"/>
      <c r="G54" s="723"/>
      <c r="H54" s="723"/>
      <c r="I54" s="723"/>
      <c r="J54" s="723"/>
      <c r="K54" s="723"/>
      <c r="L54" s="951"/>
      <c r="M54" s="723"/>
      <c r="N54" s="672"/>
      <c r="O54" s="672"/>
      <c r="P54" s="814"/>
      <c r="Q54" s="950"/>
      <c r="R54" s="866"/>
      <c r="S54" s="953" t="s">
        <v>791</v>
      </c>
      <c r="T54" s="1393">
        <f>AG42</f>
        <v>0</v>
      </c>
      <c r="U54" s="1394"/>
      <c r="V54" s="954" t="s">
        <v>792</v>
      </c>
      <c r="W54" s="1393">
        <f>AJ42</f>
        <v>0</v>
      </c>
      <c r="X54" s="1395"/>
      <c r="Y54" s="955"/>
      <c r="Z54" s="695"/>
      <c r="AA54" s="590"/>
      <c r="AB54" s="590"/>
      <c r="AC54" s="590"/>
      <c r="AD54" s="590"/>
      <c r="AE54" s="590"/>
      <c r="AF54" s="590"/>
      <c r="AG54" s="580"/>
      <c r="AH54" s="580"/>
      <c r="AI54" s="580"/>
      <c r="AJ54" s="590"/>
      <c r="AK54" s="590"/>
      <c r="AL54" s="580"/>
      <c r="AM54" s="580"/>
      <c r="AN54" s="695"/>
      <c r="AO54" s="590"/>
      <c r="AP54" s="588"/>
    </row>
    <row r="55" spans="1:42" ht="13.5" customHeight="1">
      <c r="A55" s="622"/>
      <c r="B55" s="590"/>
      <c r="C55" s="723"/>
      <c r="D55" s="723"/>
      <c r="E55" s="723"/>
      <c r="F55" s="1331" t="s">
        <v>652</v>
      </c>
      <c r="G55" s="1331"/>
      <c r="H55" s="1331"/>
      <c r="I55" s="1331"/>
      <c r="J55" s="1331"/>
      <c r="K55" s="1331"/>
      <c r="L55" s="951"/>
      <c r="M55" s="723"/>
      <c r="N55" s="723"/>
      <c r="O55" s="672"/>
      <c r="P55" s="672"/>
      <c r="Q55" s="672"/>
      <c r="R55" s="866"/>
      <c r="S55" s="672"/>
      <c r="T55" s="672"/>
      <c r="U55" s="723"/>
      <c r="V55" s="723"/>
      <c r="W55" s="723"/>
      <c r="X55" s="672"/>
      <c r="Y55" s="672"/>
      <c r="Z55" s="590"/>
      <c r="AA55" s="590"/>
      <c r="AB55" s="590"/>
      <c r="AC55" s="590"/>
      <c r="AD55" s="590"/>
      <c r="AE55" s="590"/>
      <c r="AF55" s="590"/>
      <c r="AG55" s="580"/>
      <c r="AH55" s="580"/>
      <c r="AI55" s="580"/>
      <c r="AJ55" s="590"/>
      <c r="AK55" s="1070"/>
      <c r="AL55" s="1070"/>
      <c r="AM55" s="1070"/>
      <c r="AN55" s="730"/>
      <c r="AO55" s="590"/>
      <c r="AP55" s="588"/>
    </row>
    <row r="56" spans="1:42" ht="13.5" customHeight="1" thickBot="1">
      <c r="A56" s="1093"/>
      <c r="B56" s="1094"/>
      <c r="C56" s="1095"/>
      <c r="D56" s="1095"/>
      <c r="E56" s="1096"/>
      <c r="F56" s="956" t="s">
        <v>780</v>
      </c>
      <c r="G56" s="1392">
        <f>AG41</f>
        <v>0</v>
      </c>
      <c r="H56" s="1343"/>
      <c r="I56" s="957" t="s">
        <v>781</v>
      </c>
      <c r="J56" s="1343">
        <f>AJ41</f>
        <v>0</v>
      </c>
      <c r="K56" s="1343"/>
      <c r="L56" s="731"/>
      <c r="M56" s="723"/>
      <c r="N56" s="723"/>
      <c r="O56" s="814"/>
      <c r="P56" s="958"/>
      <c r="Q56" s="959"/>
      <c r="R56" s="960"/>
      <c r="S56" s="672"/>
      <c r="T56" s="672"/>
      <c r="U56" s="723"/>
      <c r="V56" s="723"/>
      <c r="W56" s="723"/>
      <c r="X56" s="814"/>
      <c r="Y56" s="958"/>
      <c r="Z56" s="701"/>
      <c r="AA56" s="733"/>
      <c r="AB56" s="590"/>
      <c r="AC56" s="590"/>
      <c r="AD56" s="590"/>
      <c r="AE56" s="590"/>
      <c r="AF56" s="590"/>
      <c r="AG56" s="580"/>
      <c r="AH56" s="580"/>
      <c r="AI56" s="580"/>
      <c r="AJ56" s="590"/>
      <c r="AK56" s="1080"/>
      <c r="AL56" s="1080"/>
      <c r="AM56" s="1080"/>
      <c r="AN56" s="734"/>
      <c r="AO56" s="590"/>
      <c r="AP56" s="588"/>
    </row>
    <row r="57" spans="1:42" ht="13.5" customHeight="1">
      <c r="A57" s="1093"/>
      <c r="B57" s="1094"/>
      <c r="C57" s="1094"/>
      <c r="D57" s="1094"/>
      <c r="E57" s="1094"/>
      <c r="F57" s="1097"/>
      <c r="G57" s="1098"/>
      <c r="H57" s="735"/>
      <c r="I57" s="735"/>
      <c r="J57" s="735"/>
      <c r="K57" s="735"/>
      <c r="L57" s="735"/>
      <c r="M57" s="580"/>
      <c r="N57" s="580"/>
      <c r="O57" s="590"/>
      <c r="P57" s="593"/>
      <c r="Q57" s="593"/>
      <c r="R57" s="593"/>
      <c r="S57" s="590"/>
      <c r="T57" s="590"/>
      <c r="U57" s="580"/>
      <c r="V57" s="580"/>
      <c r="W57" s="580"/>
      <c r="X57" s="590"/>
      <c r="Y57" s="593"/>
      <c r="Z57" s="593"/>
      <c r="AA57" s="593"/>
      <c r="AB57" s="590"/>
      <c r="AC57" s="580"/>
      <c r="AD57" s="736"/>
      <c r="AE57" s="736"/>
      <c r="AF57" s="736"/>
      <c r="AG57" s="737"/>
      <c r="AH57" s="737"/>
      <c r="AI57" s="737"/>
      <c r="AJ57" s="737"/>
      <c r="AK57" s="737"/>
      <c r="AL57" s="737"/>
      <c r="AM57" s="737"/>
      <c r="AN57" s="695"/>
      <c r="AO57" s="590"/>
      <c r="AP57" s="588"/>
    </row>
    <row r="58" spans="1:42" ht="13.5" customHeight="1">
      <c r="A58" s="1089"/>
      <c r="B58" s="1070"/>
      <c r="C58" s="738" t="s">
        <v>436</v>
      </c>
      <c r="D58" s="1070"/>
      <c r="E58" s="1070"/>
      <c r="F58" s="1080"/>
      <c r="G58" s="1092"/>
      <c r="H58" s="735"/>
      <c r="I58" s="735"/>
      <c r="J58" s="735"/>
      <c r="K58" s="735"/>
      <c r="L58" s="735"/>
      <c r="M58" s="580"/>
      <c r="N58" s="580"/>
      <c r="O58" s="590"/>
      <c r="P58" s="590"/>
      <c r="Q58" s="590"/>
      <c r="R58" s="590"/>
      <c r="S58" s="590"/>
      <c r="T58" s="590"/>
      <c r="U58" s="580"/>
      <c r="V58" s="580"/>
      <c r="W58" s="580"/>
      <c r="X58" s="590"/>
      <c r="Y58" s="590"/>
      <c r="Z58" s="590"/>
      <c r="AA58" s="590"/>
      <c r="AB58" s="590"/>
      <c r="AC58" s="580"/>
      <c r="AD58" s="736"/>
      <c r="AE58" s="736"/>
      <c r="AF58" s="736"/>
      <c r="AG58" s="737"/>
      <c r="AH58" s="899"/>
      <c r="AI58" s="899"/>
      <c r="AJ58" s="899"/>
      <c r="AK58" s="899"/>
      <c r="AL58" s="899"/>
      <c r="AM58" s="899"/>
      <c r="AN58" s="814"/>
      <c r="AO58" s="590"/>
      <c r="AP58" s="588"/>
    </row>
    <row r="59" spans="1:42" ht="13.5" customHeight="1">
      <c r="A59" s="1099"/>
      <c r="B59" s="980"/>
      <c r="C59" s="1100"/>
      <c r="D59" s="1329" t="s">
        <v>793</v>
      </c>
      <c r="E59" s="1329"/>
      <c r="F59" s="1329"/>
      <c r="G59" s="1329"/>
      <c r="H59" s="1329"/>
      <c r="I59" s="1329"/>
      <c r="J59" s="1329"/>
      <c r="K59" s="1329"/>
      <c r="L59" s="1329"/>
      <c r="M59" s="1329"/>
      <c r="N59" s="1329"/>
      <c r="O59" s="1329"/>
      <c r="P59" s="1329"/>
      <c r="Q59" s="1329"/>
      <c r="R59" s="1329"/>
      <c r="S59" s="1329"/>
      <c r="T59" s="1329"/>
      <c r="U59" s="1329"/>
      <c r="V59" s="1329"/>
      <c r="W59" s="1329"/>
      <c r="X59" s="1329"/>
      <c r="Y59" s="1329"/>
      <c r="Z59" s="1329"/>
      <c r="AA59" s="1329"/>
      <c r="AB59" s="1329"/>
      <c r="AC59" s="1329"/>
      <c r="AD59" s="1100" t="s">
        <v>794</v>
      </c>
      <c r="AE59" s="1101"/>
      <c r="AF59" s="1101"/>
      <c r="AG59" s="1101"/>
      <c r="AH59" s="983"/>
      <c r="AI59" s="983"/>
      <c r="AJ59" s="980"/>
      <c r="AK59" s="980"/>
      <c r="AL59" s="980"/>
      <c r="AM59" s="980"/>
      <c r="AN59" s="984"/>
      <c r="AO59" s="588"/>
      <c r="AP59" s="588"/>
    </row>
    <row r="60" spans="1:42" ht="13.5" customHeight="1">
      <c r="A60" s="1099"/>
      <c r="B60" s="1100"/>
      <c r="C60" s="1100"/>
      <c r="D60" s="1329"/>
      <c r="E60" s="1329"/>
      <c r="F60" s="1329"/>
      <c r="G60" s="1329"/>
      <c r="H60" s="1329"/>
      <c r="I60" s="1329"/>
      <c r="J60" s="1329"/>
      <c r="K60" s="1329"/>
      <c r="L60" s="1329"/>
      <c r="M60" s="1329"/>
      <c r="N60" s="1329"/>
      <c r="O60" s="1329"/>
      <c r="P60" s="1329"/>
      <c r="Q60" s="1329"/>
      <c r="R60" s="1329"/>
      <c r="S60" s="1329"/>
      <c r="T60" s="1329"/>
      <c r="U60" s="1329"/>
      <c r="V60" s="1329"/>
      <c r="W60" s="1329"/>
      <c r="X60" s="1329"/>
      <c r="Y60" s="1329"/>
      <c r="Z60" s="1329"/>
      <c r="AA60" s="1329"/>
      <c r="AB60" s="1329"/>
      <c r="AC60" s="1329"/>
      <c r="AD60" s="985"/>
      <c r="AE60" s="985"/>
      <c r="AF60" s="1100"/>
      <c r="AG60" s="1100"/>
      <c r="AH60" s="1100"/>
      <c r="AI60" s="1100"/>
      <c r="AJ60" s="1100"/>
      <c r="AK60" s="1100"/>
      <c r="AL60" s="1100"/>
      <c r="AM60" s="1101"/>
      <c r="AN60" s="1102"/>
      <c r="AO60" s="588"/>
      <c r="AP60" s="588"/>
    </row>
    <row r="61" spans="1:42" ht="13.5" customHeight="1" thickBot="1">
      <c r="A61" s="1103"/>
      <c r="B61" s="1104"/>
      <c r="C61" s="1104"/>
      <c r="D61" s="989" t="s">
        <v>795</v>
      </c>
      <c r="E61" s="990"/>
      <c r="F61" s="990"/>
      <c r="G61" s="990"/>
      <c r="H61" s="990"/>
      <c r="I61" s="990"/>
      <c r="J61" s="990"/>
      <c r="K61" s="990"/>
      <c r="L61" s="990"/>
      <c r="M61" s="990"/>
      <c r="N61" s="990"/>
      <c r="O61" s="990"/>
      <c r="P61" s="990"/>
      <c r="Q61" s="990"/>
      <c r="R61" s="990"/>
      <c r="S61" s="990"/>
      <c r="T61" s="990"/>
      <c r="U61" s="990"/>
      <c r="V61" s="990"/>
      <c r="W61" s="990"/>
      <c r="X61" s="990"/>
      <c r="Y61" s="990"/>
      <c r="Z61" s="990"/>
      <c r="AA61" s="990"/>
      <c r="AB61" s="990"/>
      <c r="AC61" s="990"/>
      <c r="AD61" s="991"/>
      <c r="AE61" s="991"/>
      <c r="AF61" s="1104"/>
      <c r="AG61" s="1104"/>
      <c r="AH61" s="1104"/>
      <c r="AI61" s="1104"/>
      <c r="AJ61" s="1104"/>
      <c r="AK61" s="1104"/>
      <c r="AL61" s="1104"/>
      <c r="AM61" s="1104"/>
      <c r="AN61" s="1105"/>
      <c r="AO61" s="588"/>
      <c r="AP61" s="588"/>
    </row>
    <row r="62" spans="41:42" ht="13.5" customHeight="1">
      <c r="AO62" s="588"/>
      <c r="AP62" s="588"/>
    </row>
    <row r="63" spans="24:30" ht="13.5" customHeight="1">
      <c r="X63" s="739"/>
      <c r="Y63" s="739"/>
      <c r="Z63" s="728"/>
      <c r="AA63" s="672"/>
      <c r="AB63" s="728"/>
      <c r="AC63" s="739"/>
      <c r="AD63" s="739"/>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sheetProtection password="9350" sheet="1" scenarios="1" formatCells="0" selectLockedCells="1"/>
  <mergeCells count="206">
    <mergeCell ref="A3:AM3"/>
    <mergeCell ref="C37:C38"/>
    <mergeCell ref="D37:D38"/>
    <mergeCell ref="C40:D42"/>
    <mergeCell ref="AL18:AN18"/>
    <mergeCell ref="AL25:AN25"/>
    <mergeCell ref="AL36:AN36"/>
    <mergeCell ref="H31:M31"/>
    <mergeCell ref="N31:AK31"/>
    <mergeCell ref="N18:U18"/>
    <mergeCell ref="V18:AC18"/>
    <mergeCell ref="V7:Y7"/>
    <mergeCell ref="Z7:AC7"/>
    <mergeCell ref="G56:H56"/>
    <mergeCell ref="J56:K56"/>
    <mergeCell ref="T54:U54"/>
    <mergeCell ref="W54:X54"/>
    <mergeCell ref="E38:M38"/>
    <mergeCell ref="V40:AE40"/>
    <mergeCell ref="E10:I11"/>
    <mergeCell ref="A4:AN4"/>
    <mergeCell ref="A1:AN1"/>
    <mergeCell ref="N40:Q40"/>
    <mergeCell ref="R40:U40"/>
    <mergeCell ref="AF40:AK40"/>
    <mergeCell ref="AD7:AG7"/>
    <mergeCell ref="AH7:AK7"/>
    <mergeCell ref="N7:Q7"/>
    <mergeCell ref="N6:U6"/>
    <mergeCell ref="V6:AC6"/>
    <mergeCell ref="AD6:AK6"/>
    <mergeCell ref="E8:I9"/>
    <mergeCell ref="V8:Y8"/>
    <mergeCell ref="Z8:AC8"/>
    <mergeCell ref="AD8:AG8"/>
    <mergeCell ref="AH8:AK8"/>
    <mergeCell ref="R9:T9"/>
    <mergeCell ref="U9:X9"/>
    <mergeCell ref="R7:U7"/>
    <mergeCell ref="E12:I13"/>
    <mergeCell ref="N8:Q8"/>
    <mergeCell ref="R8:U8"/>
    <mergeCell ref="N10:Q10"/>
    <mergeCell ref="R10:U10"/>
    <mergeCell ref="N12:Q12"/>
    <mergeCell ref="R12:U12"/>
    <mergeCell ref="AH12:AK12"/>
    <mergeCell ref="V10:Y10"/>
    <mergeCell ref="Z10:AC10"/>
    <mergeCell ref="AD10:AG10"/>
    <mergeCell ref="AH10:AK10"/>
    <mergeCell ref="AD13:AG13"/>
    <mergeCell ref="AA9:AC9"/>
    <mergeCell ref="AD9:AG9"/>
    <mergeCell ref="R11:T11"/>
    <mergeCell ref="U11:X11"/>
    <mergeCell ref="AA11:AC11"/>
    <mergeCell ref="AD11:AG11"/>
    <mergeCell ref="V12:Y12"/>
    <mergeCell ref="Z12:AC12"/>
    <mergeCell ref="AD12:AG12"/>
    <mergeCell ref="E14:G16"/>
    <mergeCell ref="R13:T13"/>
    <mergeCell ref="U13:X13"/>
    <mergeCell ref="AA13:AC13"/>
    <mergeCell ref="J15:M15"/>
    <mergeCell ref="J16:M16"/>
    <mergeCell ref="H15:I16"/>
    <mergeCell ref="H14:M14"/>
    <mergeCell ref="N14:U14"/>
    <mergeCell ref="V14:AC14"/>
    <mergeCell ref="AD14:AK14"/>
    <mergeCell ref="N15:U15"/>
    <mergeCell ref="V15:AC15"/>
    <mergeCell ref="AD15:AK15"/>
    <mergeCell ref="AF16:AG16"/>
    <mergeCell ref="N16:O16"/>
    <mergeCell ref="P16:Q16"/>
    <mergeCell ref="S16:U16"/>
    <mergeCell ref="V16:W16"/>
    <mergeCell ref="AI16:AK16"/>
    <mergeCell ref="J8:M8"/>
    <mergeCell ref="J9:M9"/>
    <mergeCell ref="J10:M10"/>
    <mergeCell ref="J11:M11"/>
    <mergeCell ref="J12:M12"/>
    <mergeCell ref="J13:M13"/>
    <mergeCell ref="X16:Y16"/>
    <mergeCell ref="AA16:AC16"/>
    <mergeCell ref="AD16:AE16"/>
    <mergeCell ref="AD18:AK18"/>
    <mergeCell ref="V19:Y19"/>
    <mergeCell ref="Z19:AC19"/>
    <mergeCell ref="E20:I21"/>
    <mergeCell ref="J20:M20"/>
    <mergeCell ref="J21:M21"/>
    <mergeCell ref="AH19:AK19"/>
    <mergeCell ref="AH20:AK20"/>
    <mergeCell ref="R19:U19"/>
    <mergeCell ref="W21:Z21"/>
    <mergeCell ref="AD19:AG19"/>
    <mergeCell ref="N20:Q20"/>
    <mergeCell ref="R20:U20"/>
    <mergeCell ref="V20:Y20"/>
    <mergeCell ref="Z20:AC20"/>
    <mergeCell ref="AD20:AG20"/>
    <mergeCell ref="N19:Q19"/>
    <mergeCell ref="Z26:AC26"/>
    <mergeCell ref="E22:I23"/>
    <mergeCell ref="J22:M22"/>
    <mergeCell ref="J23:M23"/>
    <mergeCell ref="V25:AC25"/>
    <mergeCell ref="Z22:AC22"/>
    <mergeCell ref="V22:Y22"/>
    <mergeCell ref="N26:Q26"/>
    <mergeCell ref="R26:U26"/>
    <mergeCell ref="V26:Y26"/>
    <mergeCell ref="AD22:AG22"/>
    <mergeCell ref="AH22:AK22"/>
    <mergeCell ref="AD26:AG26"/>
    <mergeCell ref="AH26:AK26"/>
    <mergeCell ref="AD25:AK25"/>
    <mergeCell ref="R38:U38"/>
    <mergeCell ref="V38:Y38"/>
    <mergeCell ref="N37:Q37"/>
    <mergeCell ref="R37:U37"/>
    <mergeCell ref="V37:Y37"/>
    <mergeCell ref="AG21:AI21"/>
    <mergeCell ref="AB21:AD21"/>
    <mergeCell ref="O23:Q23"/>
    <mergeCell ref="AG23:AI23"/>
    <mergeCell ref="AB23:AD23"/>
    <mergeCell ref="T23:V23"/>
    <mergeCell ref="W23:Z23"/>
    <mergeCell ref="R21:U21"/>
    <mergeCell ref="N22:Q22"/>
    <mergeCell ref="R22:U22"/>
    <mergeCell ref="AD27:AG27"/>
    <mergeCell ref="AH27:AK27"/>
    <mergeCell ref="R27:U27"/>
    <mergeCell ref="J28:M28"/>
    <mergeCell ref="R28:U28"/>
    <mergeCell ref="AB28:AD28"/>
    <mergeCell ref="AG28:AI28"/>
    <mergeCell ref="E30:G33"/>
    <mergeCell ref="H30:M30"/>
    <mergeCell ref="N30:AK30"/>
    <mergeCell ref="N32:AK32"/>
    <mergeCell ref="N33:AK33"/>
    <mergeCell ref="H32:I33"/>
    <mergeCell ref="J32:M32"/>
    <mergeCell ref="J33:M33"/>
    <mergeCell ref="E27:I28"/>
    <mergeCell ref="J27:M27"/>
    <mergeCell ref="N27:Q27"/>
    <mergeCell ref="V27:Y27"/>
    <mergeCell ref="J34:M34"/>
    <mergeCell ref="AJ42:AK42"/>
    <mergeCell ref="AG41:AH41"/>
    <mergeCell ref="AJ41:AK41"/>
    <mergeCell ref="AB34:AK34"/>
    <mergeCell ref="AB35:AK35"/>
    <mergeCell ref="AD38:AG38"/>
    <mergeCell ref="AH38:AK38"/>
    <mergeCell ref="Z38:AC38"/>
    <mergeCell ref="N38:Q38"/>
    <mergeCell ref="A9:B34"/>
    <mergeCell ref="E42:M42"/>
    <mergeCell ref="V41:W42"/>
    <mergeCell ref="N42:Q42"/>
    <mergeCell ref="R42:U42"/>
    <mergeCell ref="E41:M41"/>
    <mergeCell ref="N41:Q41"/>
    <mergeCell ref="R41:U41"/>
    <mergeCell ref="E34:I35"/>
    <mergeCell ref="C6:D16"/>
    <mergeCell ref="C19:D34"/>
    <mergeCell ref="N45:O45"/>
    <mergeCell ref="S46:T46"/>
    <mergeCell ref="V53:Y53"/>
    <mergeCell ref="J35:M35"/>
    <mergeCell ref="Q34:X34"/>
    <mergeCell ref="Q35:X35"/>
    <mergeCell ref="W28:Z28"/>
    <mergeCell ref="Z27:AC27"/>
    <mergeCell ref="N25:U25"/>
    <mergeCell ref="AL6:AN6"/>
    <mergeCell ref="P45:Q45"/>
    <mergeCell ref="AG46:AK46"/>
    <mergeCell ref="X41:Z42"/>
    <mergeCell ref="AA41:AB42"/>
    <mergeCell ref="AC41:AE42"/>
    <mergeCell ref="AG45:AK45"/>
    <mergeCell ref="Z37:AC37"/>
    <mergeCell ref="AD37:AG37"/>
    <mergeCell ref="AH37:AK37"/>
    <mergeCell ref="AL39:AN39"/>
    <mergeCell ref="D59:AC60"/>
    <mergeCell ref="M46:N46"/>
    <mergeCell ref="F55:K55"/>
    <mergeCell ref="E52:F52"/>
    <mergeCell ref="G52:H52"/>
    <mergeCell ref="J52:L52"/>
    <mergeCell ref="Q46:R46"/>
    <mergeCell ref="U46:V46"/>
    <mergeCell ref="AG42:AH42"/>
  </mergeCells>
  <printOptions/>
  <pageMargins left="0.7874015748031497" right="0.3937007874015748" top="0.55" bottom="0.1968503937007874" header="0.4" footer="0.34"/>
  <pageSetup horizontalDpi="300" verticalDpi="300" orientation="portrait" paperSize="9" r:id="rId3"/>
  <headerFooter alignWithMargins="0">
    <oddHeader>&amp;L&amp;"ＭＳ Ｐ明朝,標準"&amp;8H24-070</oddHeader>
  </headerFooter>
  <drawing r:id="rId2"/>
  <legacyDrawing r:id="rId1"/>
</worksheet>
</file>

<file path=xl/worksheets/sheet4.xml><?xml version="1.0" encoding="utf-8"?>
<worksheet xmlns="http://schemas.openxmlformats.org/spreadsheetml/2006/main" xmlns:r="http://schemas.openxmlformats.org/officeDocument/2006/relationships">
  <dimension ref="A1:AW79"/>
  <sheetViews>
    <sheetView showGridLines="0" view="pageBreakPreview" zoomScaleSheetLayoutView="100" workbookViewId="0" topLeftCell="A1">
      <selection activeCell="H7" sqref="H7:O7"/>
    </sheetView>
  </sheetViews>
  <sheetFormatPr defaultColWidth="9.00390625" defaultRowHeight="13.5"/>
  <cols>
    <col min="1" max="10" width="2.125" style="570" customWidth="1"/>
    <col min="11" max="11" width="1.875" style="570" customWidth="1"/>
    <col min="12" max="12" width="2.125" style="570" customWidth="1"/>
    <col min="13" max="13" width="1.875" style="570" customWidth="1"/>
    <col min="14" max="18" width="2.125" style="570" customWidth="1"/>
    <col min="19" max="19" width="1.4921875" style="570" customWidth="1"/>
    <col min="20" max="26" width="2.125" style="570" customWidth="1"/>
    <col min="27" max="27" width="1.37890625" style="570" customWidth="1"/>
    <col min="28" max="39" width="2.125" style="570" customWidth="1"/>
    <col min="40" max="40" width="3.125" style="570" customWidth="1"/>
    <col min="41" max="41" width="4.125" style="570" customWidth="1"/>
    <col min="42" max="43" width="2.75390625" style="570" customWidth="1"/>
    <col min="44" max="46" width="2.25390625" style="570" customWidth="1"/>
    <col min="47" max="16384" width="9.00390625" style="570" customWidth="1"/>
  </cols>
  <sheetData>
    <row r="1" spans="1:42" ht="15.75" customHeight="1">
      <c r="A1" s="1457" t="s">
        <v>100</v>
      </c>
      <c r="B1" s="1457"/>
      <c r="C1" s="1457"/>
      <c r="D1" s="1457"/>
      <c r="E1" s="1457"/>
      <c r="F1" s="1457"/>
      <c r="G1" s="1457"/>
      <c r="H1" s="1457"/>
      <c r="I1" s="1457"/>
      <c r="J1" s="1457"/>
      <c r="K1" s="1457"/>
      <c r="L1" s="1457"/>
      <c r="M1" s="1457"/>
      <c r="N1" s="1457"/>
      <c r="O1" s="1457"/>
      <c r="P1" s="1457"/>
      <c r="Q1" s="1457"/>
      <c r="R1" s="1457"/>
      <c r="S1" s="1457"/>
      <c r="T1" s="1457"/>
      <c r="U1" s="1457"/>
      <c r="V1" s="1457"/>
      <c r="W1" s="1457"/>
      <c r="X1" s="1457"/>
      <c r="Y1" s="1457"/>
      <c r="Z1" s="1457"/>
      <c r="AA1" s="1457"/>
      <c r="AB1" s="1457"/>
      <c r="AC1" s="1457"/>
      <c r="AD1" s="1457"/>
      <c r="AE1" s="1457"/>
      <c r="AF1" s="1457"/>
      <c r="AG1" s="1457"/>
      <c r="AH1" s="1457"/>
      <c r="AI1" s="1457"/>
      <c r="AJ1" s="1457"/>
      <c r="AK1" s="1457"/>
      <c r="AL1" s="740"/>
      <c r="AM1" s="740"/>
      <c r="AN1" s="1106"/>
      <c r="AO1" s="1080"/>
      <c r="AP1" s="1080"/>
    </row>
    <row r="2" spans="1:42" ht="13.5" customHeight="1">
      <c r="A2" s="1106"/>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080"/>
      <c r="Z2" s="1080"/>
      <c r="AA2" s="1080"/>
      <c r="AB2" s="1080"/>
      <c r="AC2" s="1080"/>
      <c r="AD2" s="1080"/>
      <c r="AE2" s="1080"/>
      <c r="AF2" s="1080"/>
      <c r="AG2" s="1080"/>
      <c r="AH2" s="1080"/>
      <c r="AI2" s="1080"/>
      <c r="AJ2" s="1080"/>
      <c r="AK2" s="1080"/>
      <c r="AL2" s="1080"/>
      <c r="AM2" s="1080"/>
      <c r="AN2" s="1080"/>
      <c r="AO2" s="1080"/>
      <c r="AP2" s="1080"/>
    </row>
    <row r="3" spans="1:42" ht="13.5" customHeight="1">
      <c r="A3" s="1240" t="s">
        <v>708</v>
      </c>
      <c r="B3" s="1240"/>
      <c r="C3" s="1240"/>
      <c r="D3" s="1240"/>
      <c r="E3" s="1240"/>
      <c r="F3" s="1240"/>
      <c r="G3" s="1240"/>
      <c r="H3" s="1240"/>
      <c r="I3" s="1240"/>
      <c r="J3" s="1240"/>
      <c r="K3" s="1240"/>
      <c r="L3" s="1240"/>
      <c r="M3" s="1240"/>
      <c r="N3" s="1240"/>
      <c r="O3" s="1240"/>
      <c r="P3" s="1240"/>
      <c r="Q3" s="1240"/>
      <c r="R3" s="1240"/>
      <c r="S3" s="1240"/>
      <c r="T3" s="1240"/>
      <c r="U3" s="1240"/>
      <c r="V3" s="1240"/>
      <c r="W3" s="1240"/>
      <c r="X3" s="1240"/>
      <c r="Y3" s="1240"/>
      <c r="Z3" s="1240"/>
      <c r="AA3" s="1240"/>
      <c r="AB3" s="1240"/>
      <c r="AC3" s="1240"/>
      <c r="AD3" s="1240"/>
      <c r="AE3" s="1240"/>
      <c r="AF3" s="1240"/>
      <c r="AG3" s="1240"/>
      <c r="AH3" s="1240"/>
      <c r="AI3" s="1240"/>
      <c r="AJ3" s="1240"/>
      <c r="AK3" s="1240"/>
      <c r="AL3" s="1240"/>
      <c r="AM3" s="1240"/>
      <c r="AN3" s="1106"/>
      <c r="AO3" s="1080"/>
      <c r="AP3" s="1080"/>
    </row>
    <row r="4" spans="1:44" ht="17.25" customHeight="1" thickBot="1">
      <c r="A4" s="1466" t="s">
        <v>93</v>
      </c>
      <c r="B4" s="1466"/>
      <c r="C4" s="1466"/>
      <c r="D4" s="1466"/>
      <c r="E4" s="1466"/>
      <c r="F4" s="1466"/>
      <c r="G4" s="1466"/>
      <c r="H4" s="1466"/>
      <c r="I4" s="1466"/>
      <c r="J4" s="1466"/>
      <c r="K4" s="1466"/>
      <c r="L4" s="1466"/>
      <c r="M4" s="1466"/>
      <c r="N4" s="1466"/>
      <c r="O4" s="1466"/>
      <c r="P4" s="1466"/>
      <c r="Q4" s="1466"/>
      <c r="R4" s="1466"/>
      <c r="S4" s="1466"/>
      <c r="T4" s="1466"/>
      <c r="U4" s="1466"/>
      <c r="V4" s="1466"/>
      <c r="W4" s="1466"/>
      <c r="X4" s="1466"/>
      <c r="Y4" s="1466"/>
      <c r="Z4" s="1466"/>
      <c r="AA4" s="1466"/>
      <c r="AB4" s="1466"/>
      <c r="AC4" s="1466"/>
      <c r="AD4" s="1466"/>
      <c r="AE4" s="1466"/>
      <c r="AF4" s="1466"/>
      <c r="AG4" s="1466"/>
      <c r="AH4" s="1466"/>
      <c r="AI4" s="1466"/>
      <c r="AJ4" s="1466"/>
      <c r="AK4" s="1466"/>
      <c r="AL4" s="1466"/>
      <c r="AM4" s="1466"/>
      <c r="AN4" s="1466"/>
      <c r="AO4" s="1466"/>
      <c r="AP4" s="1466"/>
      <c r="AR4" s="588"/>
    </row>
    <row r="5" spans="1:44" ht="13.5" customHeight="1">
      <c r="A5" s="592"/>
      <c r="B5" s="741"/>
      <c r="C5" s="741"/>
      <c r="D5" s="1469" t="s">
        <v>128</v>
      </c>
      <c r="E5" s="1469"/>
      <c r="F5" s="1469"/>
      <c r="G5" s="1469"/>
      <c r="H5" s="741"/>
      <c r="I5" s="741"/>
      <c r="J5" s="741"/>
      <c r="K5" s="741"/>
      <c r="L5" s="741"/>
      <c r="M5" s="741"/>
      <c r="N5" s="741"/>
      <c r="O5" s="741"/>
      <c r="P5" s="741"/>
      <c r="Q5" s="741"/>
      <c r="R5" s="741"/>
      <c r="S5" s="741"/>
      <c r="T5" s="741"/>
      <c r="U5" s="741"/>
      <c r="V5" s="742"/>
      <c r="W5" s="743"/>
      <c r="X5" s="743"/>
      <c r="Y5" s="743"/>
      <c r="Z5" s="743"/>
      <c r="AA5" s="744"/>
      <c r="AB5" s="744"/>
      <c r="AC5" s="744"/>
      <c r="AD5" s="744"/>
      <c r="AE5" s="744"/>
      <c r="AF5" s="745"/>
      <c r="AG5" s="745"/>
      <c r="AH5" s="745"/>
      <c r="AI5" s="745"/>
      <c r="AJ5" s="745"/>
      <c r="AK5" s="745"/>
      <c r="AL5" s="745"/>
      <c r="AM5" s="746"/>
      <c r="AN5" s="1165" t="s">
        <v>136</v>
      </c>
      <c r="AO5" s="1467"/>
      <c r="AP5" s="1468"/>
      <c r="AQ5" s="588"/>
      <c r="AR5" s="588"/>
    </row>
    <row r="6" spans="1:43" ht="13.5" customHeight="1">
      <c r="A6" s="1414" t="s">
        <v>229</v>
      </c>
      <c r="B6" s="1228"/>
      <c r="C6" s="1228"/>
      <c r="D6" s="1228"/>
      <c r="E6" s="1228"/>
      <c r="F6" s="1228"/>
      <c r="G6" s="1229"/>
      <c r="H6" s="1249" t="s">
        <v>185</v>
      </c>
      <c r="I6" s="1247"/>
      <c r="J6" s="1247"/>
      <c r="K6" s="1247"/>
      <c r="L6" s="1247"/>
      <c r="M6" s="1247"/>
      <c r="N6" s="1247"/>
      <c r="O6" s="1248"/>
      <c r="P6" s="1249" t="s">
        <v>272</v>
      </c>
      <c r="Q6" s="1247"/>
      <c r="R6" s="1247"/>
      <c r="S6" s="1247"/>
      <c r="T6" s="1247"/>
      <c r="U6" s="1247"/>
      <c r="V6" s="1247"/>
      <c r="W6" s="1248"/>
      <c r="X6" s="1249" t="s">
        <v>238</v>
      </c>
      <c r="Y6" s="1247"/>
      <c r="Z6" s="1247"/>
      <c r="AA6" s="1247"/>
      <c r="AB6" s="1247"/>
      <c r="AC6" s="1247"/>
      <c r="AD6" s="1247"/>
      <c r="AE6" s="1248"/>
      <c r="AF6" s="1249" t="s">
        <v>230</v>
      </c>
      <c r="AG6" s="1247"/>
      <c r="AH6" s="1247"/>
      <c r="AI6" s="1247"/>
      <c r="AJ6" s="1247"/>
      <c r="AK6" s="1247"/>
      <c r="AL6" s="1247"/>
      <c r="AM6" s="1248"/>
      <c r="AN6" s="747" t="s">
        <v>141</v>
      </c>
      <c r="AO6" s="620" t="s">
        <v>162</v>
      </c>
      <c r="AP6" s="748" t="s">
        <v>142</v>
      </c>
      <c r="AQ6" s="588"/>
    </row>
    <row r="7" spans="1:43" ht="13.5" customHeight="1">
      <c r="A7" s="1415"/>
      <c r="B7" s="1226"/>
      <c r="C7" s="1226"/>
      <c r="D7" s="1226"/>
      <c r="E7" s="1226"/>
      <c r="F7" s="1226"/>
      <c r="G7" s="1223"/>
      <c r="H7" s="1422">
        <v>0</v>
      </c>
      <c r="I7" s="1423"/>
      <c r="J7" s="1423"/>
      <c r="K7" s="1423"/>
      <c r="L7" s="1423"/>
      <c r="M7" s="1423"/>
      <c r="N7" s="1423"/>
      <c r="O7" s="1424"/>
      <c r="P7" s="1454">
        <v>0</v>
      </c>
      <c r="Q7" s="1455"/>
      <c r="R7" s="1455"/>
      <c r="S7" s="1455"/>
      <c r="T7" s="1455"/>
      <c r="U7" s="1455"/>
      <c r="V7" s="1455"/>
      <c r="W7" s="1456"/>
      <c r="X7" s="1295">
        <v>0</v>
      </c>
      <c r="Y7" s="1296"/>
      <c r="Z7" s="1296"/>
      <c r="AA7" s="1296"/>
      <c r="AB7" s="1296"/>
      <c r="AC7" s="1296"/>
      <c r="AD7" s="1296"/>
      <c r="AE7" s="1378"/>
      <c r="AF7" s="1461" t="s">
        <v>796</v>
      </c>
      <c r="AG7" s="1462"/>
      <c r="AH7" s="1462"/>
      <c r="AI7" s="1462"/>
      <c r="AJ7" s="1463">
        <f>W25/AF44</f>
        <v>22</v>
      </c>
      <c r="AK7" s="1464"/>
      <c r="AL7" s="1464"/>
      <c r="AM7" s="1465"/>
      <c r="AN7" s="892"/>
      <c r="AO7" s="994"/>
      <c r="AP7" s="896"/>
      <c r="AQ7" s="588"/>
    </row>
    <row r="8" spans="1:43" ht="13.5" customHeight="1">
      <c r="A8" s="750"/>
      <c r="B8" s="637"/>
      <c r="C8" s="637"/>
      <c r="D8" s="637"/>
      <c r="E8" s="637"/>
      <c r="F8" s="637"/>
      <c r="G8" s="637"/>
      <c r="H8" s="1070"/>
      <c r="I8" s="601"/>
      <c r="J8" s="601"/>
      <c r="K8" s="601"/>
      <c r="L8" s="601"/>
      <c r="M8" s="601"/>
      <c r="N8" s="601"/>
      <c r="O8" s="601"/>
      <c r="P8" s="1070"/>
      <c r="Q8" s="601"/>
      <c r="R8" s="601"/>
      <c r="S8" s="601"/>
      <c r="T8" s="601"/>
      <c r="U8" s="601"/>
      <c r="V8" s="751"/>
      <c r="W8" s="751"/>
      <c r="X8" s="751"/>
      <c r="Y8" s="751"/>
      <c r="Z8" s="751"/>
      <c r="AA8" s="752"/>
      <c r="AB8" s="752"/>
      <c r="AC8" s="752"/>
      <c r="AD8" s="752"/>
      <c r="AE8" s="752"/>
      <c r="AF8" s="753"/>
      <c r="AG8" s="753"/>
      <c r="AH8" s="753"/>
      <c r="AI8" s="753"/>
      <c r="AJ8" s="753"/>
      <c r="AK8" s="753"/>
      <c r="AL8" s="753"/>
      <c r="AM8" s="753"/>
      <c r="AN8" s="637"/>
      <c r="AO8" s="693"/>
      <c r="AP8" s="754"/>
      <c r="AQ8" s="588"/>
    </row>
    <row r="9" spans="1:43" ht="11.25" customHeight="1">
      <c r="A9" s="1107"/>
      <c r="B9" s="755" t="s">
        <v>92</v>
      </c>
      <c r="C9" s="1108"/>
      <c r="D9" s="1108"/>
      <c r="E9" s="1108"/>
      <c r="F9" s="1108"/>
      <c r="G9" s="1108"/>
      <c r="H9" s="1108"/>
      <c r="I9" s="1108"/>
      <c r="J9" s="1108"/>
      <c r="K9" s="1108"/>
      <c r="L9" s="1108"/>
      <c r="M9" s="1108"/>
      <c r="N9" s="1108"/>
      <c r="O9" s="1108"/>
      <c r="P9" s="1108"/>
      <c r="Q9" s="590"/>
      <c r="R9" s="590"/>
      <c r="S9" s="590"/>
      <c r="T9" s="590"/>
      <c r="U9" s="605" t="s">
        <v>575</v>
      </c>
      <c r="V9" s="1070"/>
      <c r="W9" s="1070"/>
      <c r="X9" s="1080"/>
      <c r="Y9" s="1070"/>
      <c r="Z9" s="1070"/>
      <c r="AA9" s="1070"/>
      <c r="AB9" s="1070"/>
      <c r="AC9" s="1070"/>
      <c r="AD9" s="1070"/>
      <c r="AE9" s="1070"/>
      <c r="AF9" s="1070"/>
      <c r="AG9" s="1070"/>
      <c r="AH9" s="1070"/>
      <c r="AI9" s="1070"/>
      <c r="AJ9" s="1070"/>
      <c r="AK9" s="1070"/>
      <c r="AL9" s="1070"/>
      <c r="AM9" s="590"/>
      <c r="AN9" s="590"/>
      <c r="AO9" s="590"/>
      <c r="AP9" s="756"/>
      <c r="AQ9" s="588"/>
    </row>
    <row r="10" spans="1:43" ht="13.5" customHeight="1">
      <c r="A10" s="622"/>
      <c r="B10" s="1080"/>
      <c r="C10" s="1109"/>
      <c r="D10" s="1109"/>
      <c r="E10" s="1109"/>
      <c r="F10" s="1109"/>
      <c r="G10" s="1109"/>
      <c r="H10" s="1109"/>
      <c r="I10" s="1109"/>
      <c r="J10" s="1109"/>
      <c r="K10" s="1109"/>
      <c r="L10" s="1109"/>
      <c r="M10" s="1109"/>
      <c r="N10" s="1109"/>
      <c r="O10" s="1109"/>
      <c r="P10" s="1109"/>
      <c r="Q10" s="1109"/>
      <c r="R10" s="1109"/>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695"/>
      <c r="AQ10" s="588"/>
    </row>
    <row r="11" spans="1:43" ht="13.5" customHeight="1">
      <c r="A11" s="622"/>
      <c r="B11" s="590"/>
      <c r="C11" s="590"/>
      <c r="D11" s="590"/>
      <c r="E11" s="580"/>
      <c r="F11" s="580"/>
      <c r="G11" s="580"/>
      <c r="H11" s="580"/>
      <c r="I11" s="580"/>
      <c r="J11" s="580"/>
      <c r="K11" s="580"/>
      <c r="L11" s="580"/>
      <c r="M11" s="580"/>
      <c r="N11" s="580"/>
      <c r="O11" s="580"/>
      <c r="P11" s="580"/>
      <c r="Q11" s="580"/>
      <c r="R11" s="1458" t="s">
        <v>231</v>
      </c>
      <c r="S11" s="1459"/>
      <c r="T11" s="1459"/>
      <c r="U11" s="1459"/>
      <c r="V11" s="1459"/>
      <c r="W11" s="1459"/>
      <c r="X11" s="1459"/>
      <c r="Y11" s="1460"/>
      <c r="Z11" s="590"/>
      <c r="AA11" s="590"/>
      <c r="AB11" s="590"/>
      <c r="AC11" s="1080"/>
      <c r="AD11" s="1080"/>
      <c r="AE11" s="1080"/>
      <c r="AF11" s="1080"/>
      <c r="AG11" s="1080"/>
      <c r="AH11" s="1080"/>
      <c r="AI11" s="1080"/>
      <c r="AJ11" s="1080"/>
      <c r="AK11" s="1080"/>
      <c r="AL11" s="1080"/>
      <c r="AM11" s="1080"/>
      <c r="AN11" s="1080"/>
      <c r="AO11" s="1080"/>
      <c r="AP11" s="756"/>
      <c r="AQ11" s="588"/>
    </row>
    <row r="12" spans="1:43" ht="13.5" customHeight="1">
      <c r="A12" s="622"/>
      <c r="B12" s="590"/>
      <c r="C12" s="590"/>
      <c r="D12" s="590"/>
      <c r="E12" s="580"/>
      <c r="F12" s="580"/>
      <c r="G12" s="580"/>
      <c r="H12" s="580"/>
      <c r="I12" s="580"/>
      <c r="J12" s="580"/>
      <c r="K12" s="580"/>
      <c r="L12" s="580"/>
      <c r="M12" s="580"/>
      <c r="N12" s="580"/>
      <c r="O12" s="580"/>
      <c r="P12" s="580"/>
      <c r="Q12" s="580"/>
      <c r="R12" s="757"/>
      <c r="S12" s="757"/>
      <c r="T12" s="757"/>
      <c r="U12" s="757"/>
      <c r="V12" s="757"/>
      <c r="W12" s="757"/>
      <c r="X12" s="757"/>
      <c r="Y12" s="757"/>
      <c r="Z12" s="590"/>
      <c r="AA12" s="590"/>
      <c r="AB12" s="590"/>
      <c r="AC12" s="1080"/>
      <c r="AD12" s="1080"/>
      <c r="AE12" s="590" t="s">
        <v>199</v>
      </c>
      <c r="AF12" s="1080"/>
      <c r="AG12" s="1080"/>
      <c r="AH12" s="1080"/>
      <c r="AI12" s="1080"/>
      <c r="AJ12" s="1080"/>
      <c r="AK12" s="1080"/>
      <c r="AL12" s="1080"/>
      <c r="AM12" s="1080"/>
      <c r="AN12" s="1080"/>
      <c r="AO12" s="1080"/>
      <c r="AP12" s="756"/>
      <c r="AQ12" s="588"/>
    </row>
    <row r="13" spans="1:43" ht="13.5" customHeight="1">
      <c r="A13" s="622"/>
      <c r="B13" s="590"/>
      <c r="C13" s="590"/>
      <c r="D13" s="590"/>
      <c r="E13" s="580"/>
      <c r="F13" s="580"/>
      <c r="G13" s="580"/>
      <c r="H13" s="580"/>
      <c r="I13" s="580"/>
      <c r="J13" s="580"/>
      <c r="K13" s="580"/>
      <c r="L13" s="580"/>
      <c r="M13" s="580"/>
      <c r="N13" s="580"/>
      <c r="O13" s="580"/>
      <c r="P13" s="580"/>
      <c r="Q13" s="580"/>
      <c r="R13" s="580"/>
      <c r="S13" s="580"/>
      <c r="T13" s="580"/>
      <c r="U13" s="580"/>
      <c r="V13" s="590"/>
      <c r="W13" s="590"/>
      <c r="X13" s="580"/>
      <c r="Y13" s="580"/>
      <c r="Z13" s="590"/>
      <c r="AA13" s="590"/>
      <c r="AB13" s="590"/>
      <c r="AC13" s="590"/>
      <c r="AD13" s="672"/>
      <c r="AE13" s="672"/>
      <c r="AF13" s="672"/>
      <c r="AG13" s="672"/>
      <c r="AH13" s="580"/>
      <c r="AI13" s="580"/>
      <c r="AJ13" s="580"/>
      <c r="AK13" s="580"/>
      <c r="AL13" s="590"/>
      <c r="AM13" s="590"/>
      <c r="AN13" s="590"/>
      <c r="AO13" s="693"/>
      <c r="AP13" s="756"/>
      <c r="AQ13" s="588"/>
    </row>
    <row r="14" spans="1:43" ht="13.5" customHeight="1">
      <c r="A14" s="622"/>
      <c r="B14" s="590"/>
      <c r="C14" s="590"/>
      <c r="D14" s="590"/>
      <c r="E14" s="580"/>
      <c r="F14" s="648"/>
      <c r="G14" s="648"/>
      <c r="H14" s="648"/>
      <c r="I14" s="648"/>
      <c r="J14" s="648"/>
      <c r="K14" s="648"/>
      <c r="L14" s="648"/>
      <c r="M14" s="648"/>
      <c r="N14" s="648"/>
      <c r="O14" s="648"/>
      <c r="P14" s="1080"/>
      <c r="Q14" s="648"/>
      <c r="R14" s="648"/>
      <c r="S14" s="1226" t="s">
        <v>578</v>
      </c>
      <c r="T14" s="1226"/>
      <c r="U14" s="1495"/>
      <c r="V14" s="1416">
        <v>25.1</v>
      </c>
      <c r="W14" s="1417"/>
      <c r="X14" s="1417"/>
      <c r="Y14" s="758"/>
      <c r="Z14" s="759"/>
      <c r="AA14" s="648"/>
      <c r="AB14" s="648"/>
      <c r="AC14" s="648"/>
      <c r="AD14" s="648"/>
      <c r="AE14" s="1072"/>
      <c r="AF14" s="648"/>
      <c r="AG14" s="648"/>
      <c r="AH14" s="648"/>
      <c r="AI14" s="648"/>
      <c r="AJ14" s="648"/>
      <c r="AK14" s="648"/>
      <c r="AL14" s="648"/>
      <c r="AM14" s="590"/>
      <c r="AN14" s="590"/>
      <c r="AO14" s="590"/>
      <c r="AP14" s="756"/>
      <c r="AQ14" s="588"/>
    </row>
    <row r="15" spans="1:49" ht="13.5" customHeight="1">
      <c r="A15" s="622"/>
      <c r="B15" s="590"/>
      <c r="C15" s="590"/>
      <c r="D15" s="590"/>
      <c r="E15" s="655"/>
      <c r="F15" s="580"/>
      <c r="G15" s="580"/>
      <c r="H15" s="580"/>
      <c r="I15" s="580"/>
      <c r="J15" s="580"/>
      <c r="K15" s="580"/>
      <c r="L15" s="580"/>
      <c r="M15" s="580"/>
      <c r="N15" s="580"/>
      <c r="O15" s="580"/>
      <c r="P15" s="724"/>
      <c r="Q15" s="724"/>
      <c r="R15" s="724"/>
      <c r="S15" s="724"/>
      <c r="T15" s="724"/>
      <c r="U15" s="724"/>
      <c r="V15" s="760"/>
      <c r="W15" s="760"/>
      <c r="X15" s="760"/>
      <c r="Y15" s="724"/>
      <c r="Z15" s="724"/>
      <c r="AA15" s="580"/>
      <c r="AB15" s="580"/>
      <c r="AC15" s="580"/>
      <c r="AD15" s="580"/>
      <c r="AE15" s="590"/>
      <c r="AF15" s="580"/>
      <c r="AG15" s="580"/>
      <c r="AH15" s="580"/>
      <c r="AI15" s="580"/>
      <c r="AJ15" s="580"/>
      <c r="AK15" s="580"/>
      <c r="AL15" s="761"/>
      <c r="AM15" s="590"/>
      <c r="AN15" s="590"/>
      <c r="AO15" s="590"/>
      <c r="AP15" s="756"/>
      <c r="AQ15" s="588"/>
      <c r="AW15" s="612"/>
    </row>
    <row r="16" spans="1:43" ht="9" customHeight="1">
      <c r="A16" s="622"/>
      <c r="B16" s="590"/>
      <c r="C16" s="590"/>
      <c r="D16" s="590"/>
      <c r="E16" s="655"/>
      <c r="F16" s="590"/>
      <c r="G16" s="590"/>
      <c r="H16" s="590"/>
      <c r="I16" s="590"/>
      <c r="J16" s="590"/>
      <c r="K16" s="590"/>
      <c r="L16" s="590"/>
      <c r="M16" s="590"/>
      <c r="N16" s="590"/>
      <c r="O16" s="590"/>
      <c r="P16" s="590"/>
      <c r="Q16" s="590"/>
      <c r="R16" s="590"/>
      <c r="S16" s="590"/>
      <c r="T16" s="590"/>
      <c r="U16" s="590"/>
      <c r="V16" s="762"/>
      <c r="W16" s="590"/>
      <c r="X16" s="590"/>
      <c r="Y16" s="590"/>
      <c r="Z16" s="590"/>
      <c r="AA16" s="590"/>
      <c r="AB16" s="590"/>
      <c r="AC16" s="590"/>
      <c r="AD16" s="590"/>
      <c r="AE16" s="590"/>
      <c r="AF16" s="590"/>
      <c r="AG16" s="590"/>
      <c r="AH16" s="590"/>
      <c r="AI16" s="590"/>
      <c r="AJ16" s="590"/>
      <c r="AK16" s="590"/>
      <c r="AL16" s="655"/>
      <c r="AM16" s="590"/>
      <c r="AN16" s="590"/>
      <c r="AO16" s="590"/>
      <c r="AP16" s="756"/>
      <c r="AQ16" s="588"/>
    </row>
    <row r="17" spans="1:43" ht="13.5" customHeight="1" thickBot="1">
      <c r="A17" s="622"/>
      <c r="B17" s="590"/>
      <c r="C17" s="590"/>
      <c r="D17" s="590"/>
      <c r="E17" s="655"/>
      <c r="F17" s="763"/>
      <c r="G17" s="701"/>
      <c r="H17" s="701"/>
      <c r="I17" s="701"/>
      <c r="J17" s="701"/>
      <c r="K17" s="701"/>
      <c r="L17" s="701"/>
      <c r="M17" s="701"/>
      <c r="N17" s="701"/>
      <c r="O17" s="701"/>
      <c r="P17" s="701"/>
      <c r="Q17" s="701"/>
      <c r="R17" s="701"/>
      <c r="S17" s="701"/>
      <c r="T17" s="701"/>
      <c r="U17" s="701"/>
      <c r="V17" s="764"/>
      <c r="W17" s="701"/>
      <c r="X17" s="701"/>
      <c r="Y17" s="701"/>
      <c r="Z17" s="701"/>
      <c r="AA17" s="701"/>
      <c r="AB17" s="701"/>
      <c r="AC17" s="701"/>
      <c r="AD17" s="701"/>
      <c r="AE17" s="701"/>
      <c r="AF17" s="701"/>
      <c r="AG17" s="701"/>
      <c r="AH17" s="701"/>
      <c r="AI17" s="701"/>
      <c r="AJ17" s="701"/>
      <c r="AK17" s="701"/>
      <c r="AL17" s="702"/>
      <c r="AM17" s="590"/>
      <c r="AN17" s="590"/>
      <c r="AO17" s="590"/>
      <c r="AP17" s="756"/>
      <c r="AQ17" s="588"/>
    </row>
    <row r="18" spans="1:43" ht="6.75" customHeight="1">
      <c r="A18" s="622"/>
      <c r="B18" s="590"/>
      <c r="C18" s="590"/>
      <c r="D18" s="590"/>
      <c r="E18" s="695"/>
      <c r="F18" s="705"/>
      <c r="G18" s="705"/>
      <c r="H18" s="705"/>
      <c r="I18" s="765"/>
      <c r="J18" s="766"/>
      <c r="K18" s="765"/>
      <c r="L18" s="765"/>
      <c r="M18" s="765"/>
      <c r="N18" s="765"/>
      <c r="O18" s="765"/>
      <c r="P18" s="765"/>
      <c r="Q18" s="765"/>
      <c r="R18" s="765"/>
      <c r="S18" s="765"/>
      <c r="T18" s="766"/>
      <c r="U18" s="765"/>
      <c r="V18" s="767"/>
      <c r="W18" s="765"/>
      <c r="X18" s="766"/>
      <c r="Y18" s="765"/>
      <c r="Z18" s="765"/>
      <c r="AA18" s="765"/>
      <c r="AB18" s="765"/>
      <c r="AC18" s="765"/>
      <c r="AD18" s="765"/>
      <c r="AE18" s="765"/>
      <c r="AF18" s="765"/>
      <c r="AG18" s="766"/>
      <c r="AH18" s="765"/>
      <c r="AI18" s="765"/>
      <c r="AJ18" s="705"/>
      <c r="AK18" s="705"/>
      <c r="AL18" s="706"/>
      <c r="AM18" s="590"/>
      <c r="AN18" s="590"/>
      <c r="AO18" s="590"/>
      <c r="AP18" s="756"/>
      <c r="AQ18" s="588"/>
    </row>
    <row r="19" spans="1:43" ht="9.75" customHeight="1">
      <c r="A19" s="622"/>
      <c r="B19" s="590"/>
      <c r="C19" s="590"/>
      <c r="D19" s="590"/>
      <c r="E19" s="695"/>
      <c r="F19" s="705"/>
      <c r="G19" s="705"/>
      <c r="H19" s="768"/>
      <c r="I19" s="705"/>
      <c r="J19" s="705"/>
      <c r="K19" s="705"/>
      <c r="L19" s="705"/>
      <c r="M19" s="705"/>
      <c r="N19" s="705"/>
      <c r="O19" s="705"/>
      <c r="P19" s="705"/>
      <c r="Q19" s="705"/>
      <c r="R19" s="705"/>
      <c r="S19" s="705"/>
      <c r="T19" s="705"/>
      <c r="U19" s="705"/>
      <c r="V19" s="769"/>
      <c r="W19" s="705"/>
      <c r="X19" s="705"/>
      <c r="Y19" s="705"/>
      <c r="Z19" s="705"/>
      <c r="AA19" s="705"/>
      <c r="AB19" s="705"/>
      <c r="AC19" s="705"/>
      <c r="AD19" s="705"/>
      <c r="AE19" s="705"/>
      <c r="AF19" s="705"/>
      <c r="AG19" s="770"/>
      <c r="AH19" s="705"/>
      <c r="AI19" s="771"/>
      <c r="AJ19" s="705"/>
      <c r="AK19" s="705"/>
      <c r="AL19" s="716"/>
      <c r="AM19" s="590"/>
      <c r="AN19" s="590"/>
      <c r="AO19" s="590"/>
      <c r="AP19" s="756"/>
      <c r="AQ19" s="588"/>
    </row>
    <row r="20" spans="1:43" ht="10.5" customHeight="1">
      <c r="A20" s="622"/>
      <c r="B20" s="590"/>
      <c r="C20" s="590"/>
      <c r="D20" s="590"/>
      <c r="E20" s="695"/>
      <c r="F20" s="705"/>
      <c r="G20" s="705"/>
      <c r="H20" s="768"/>
      <c r="I20" s="772"/>
      <c r="J20" s="765"/>
      <c r="K20" s="765"/>
      <c r="L20" s="765"/>
      <c r="M20" s="765"/>
      <c r="N20" s="765"/>
      <c r="O20" s="765"/>
      <c r="P20" s="765"/>
      <c r="Q20" s="765"/>
      <c r="R20" s="765"/>
      <c r="S20" s="765"/>
      <c r="T20" s="765"/>
      <c r="U20" s="765"/>
      <c r="V20" s="767"/>
      <c r="W20" s="765"/>
      <c r="X20" s="765"/>
      <c r="Y20" s="765"/>
      <c r="Z20" s="765"/>
      <c r="AA20" s="765"/>
      <c r="AB20" s="765"/>
      <c r="AC20" s="765"/>
      <c r="AD20" s="765"/>
      <c r="AE20" s="765"/>
      <c r="AF20" s="765"/>
      <c r="AG20" s="765"/>
      <c r="AH20" s="765"/>
      <c r="AI20" s="773"/>
      <c r="AJ20" s="705"/>
      <c r="AK20" s="705"/>
      <c r="AL20" s="716"/>
      <c r="AM20" s="590"/>
      <c r="AN20" s="590"/>
      <c r="AO20" s="590"/>
      <c r="AP20" s="756"/>
      <c r="AQ20" s="588"/>
    </row>
    <row r="21" spans="1:43" ht="6.75" customHeight="1">
      <c r="A21" s="622"/>
      <c r="B21" s="590"/>
      <c r="C21" s="590"/>
      <c r="D21" s="590"/>
      <c r="E21" s="695"/>
      <c r="F21" s="705"/>
      <c r="G21" s="765"/>
      <c r="H21" s="765"/>
      <c r="I21" s="705"/>
      <c r="J21" s="765"/>
      <c r="K21" s="705"/>
      <c r="L21" s="705"/>
      <c r="M21" s="705"/>
      <c r="N21" s="705"/>
      <c r="O21" s="705"/>
      <c r="P21" s="705"/>
      <c r="Q21" s="705"/>
      <c r="R21" s="705"/>
      <c r="S21" s="705"/>
      <c r="T21" s="765"/>
      <c r="U21" s="705"/>
      <c r="V21" s="769"/>
      <c r="W21" s="705"/>
      <c r="X21" s="765"/>
      <c r="Y21" s="765"/>
      <c r="Z21" s="765"/>
      <c r="AA21" s="765"/>
      <c r="AB21" s="765"/>
      <c r="AC21" s="765"/>
      <c r="AD21" s="765"/>
      <c r="AE21" s="765"/>
      <c r="AF21" s="765"/>
      <c r="AG21" s="765"/>
      <c r="AH21" s="765"/>
      <c r="AI21" s="765"/>
      <c r="AJ21" s="765"/>
      <c r="AK21" s="765"/>
      <c r="AL21" s="716"/>
      <c r="AM21" s="590"/>
      <c r="AN21" s="590"/>
      <c r="AO21" s="590"/>
      <c r="AP21" s="756"/>
      <c r="AQ21" s="588"/>
    </row>
    <row r="22" spans="1:43" ht="6.75" customHeight="1" thickBot="1">
      <c r="A22" s="622"/>
      <c r="B22" s="590"/>
      <c r="C22" s="590"/>
      <c r="D22" s="590"/>
      <c r="E22" s="695"/>
      <c r="F22" s="774"/>
      <c r="G22" s="774"/>
      <c r="H22" s="775"/>
      <c r="I22" s="775"/>
      <c r="J22" s="775"/>
      <c r="K22" s="775"/>
      <c r="L22" s="775"/>
      <c r="M22" s="775"/>
      <c r="N22" s="775"/>
      <c r="O22" s="775"/>
      <c r="P22" s="775"/>
      <c r="Q22" s="775"/>
      <c r="R22" s="775"/>
      <c r="S22" s="775"/>
      <c r="T22" s="775"/>
      <c r="U22" s="775"/>
      <c r="V22" s="776"/>
      <c r="W22" s="775"/>
      <c r="X22" s="774"/>
      <c r="Y22" s="774"/>
      <c r="Z22" s="774"/>
      <c r="AA22" s="774"/>
      <c r="AB22" s="774"/>
      <c r="AC22" s="774"/>
      <c r="AD22" s="774"/>
      <c r="AE22" s="774"/>
      <c r="AF22" s="774"/>
      <c r="AG22" s="774"/>
      <c r="AH22" s="775"/>
      <c r="AI22" s="774"/>
      <c r="AJ22" s="774"/>
      <c r="AK22" s="774"/>
      <c r="AL22" s="777"/>
      <c r="AM22" s="590"/>
      <c r="AN22" s="590"/>
      <c r="AO22" s="590"/>
      <c r="AP22" s="756"/>
      <c r="AQ22" s="588"/>
    </row>
    <row r="23" spans="1:43" ht="10.5" customHeight="1">
      <c r="A23" s="622"/>
      <c r="B23" s="590"/>
      <c r="C23" s="590"/>
      <c r="D23" s="590"/>
      <c r="E23" s="590"/>
      <c r="F23" s="590"/>
      <c r="G23" s="590"/>
      <c r="H23" s="590"/>
      <c r="I23" s="590"/>
      <c r="J23" s="590"/>
      <c r="K23" s="590"/>
      <c r="L23" s="590"/>
      <c r="M23" s="590"/>
      <c r="N23" s="590"/>
      <c r="O23" s="590"/>
      <c r="P23" s="590"/>
      <c r="Q23" s="590"/>
      <c r="R23" s="590"/>
      <c r="S23" s="590"/>
      <c r="T23" s="590"/>
      <c r="U23" s="590"/>
      <c r="V23" s="762"/>
      <c r="W23" s="590"/>
      <c r="X23" s="590"/>
      <c r="Y23" s="590"/>
      <c r="Z23" s="590"/>
      <c r="AA23" s="590"/>
      <c r="AB23" s="590"/>
      <c r="AC23" s="590"/>
      <c r="AD23" s="590"/>
      <c r="AE23" s="590"/>
      <c r="AF23" s="590"/>
      <c r="AG23" s="590"/>
      <c r="AH23" s="590"/>
      <c r="AI23" s="590"/>
      <c r="AJ23" s="590"/>
      <c r="AK23" s="590"/>
      <c r="AL23" s="590"/>
      <c r="AM23" s="590"/>
      <c r="AN23" s="590"/>
      <c r="AO23" s="590"/>
      <c r="AP23" s="756"/>
      <c r="AQ23" s="588"/>
    </row>
    <row r="24" spans="1:43" ht="12" customHeight="1">
      <c r="A24" s="622"/>
      <c r="B24" s="590"/>
      <c r="C24" s="590"/>
      <c r="D24" s="590"/>
      <c r="E24" s="655"/>
      <c r="F24" s="655"/>
      <c r="G24" s="700"/>
      <c r="H24" s="655"/>
      <c r="I24" s="778"/>
      <c r="J24" s="694"/>
      <c r="K24" s="694"/>
      <c r="L24" s="590"/>
      <c r="M24" s="590"/>
      <c r="N24" s="590"/>
      <c r="O24" s="590"/>
      <c r="P24" s="590"/>
      <c r="Q24" s="590"/>
      <c r="R24" s="590"/>
      <c r="S24" s="590"/>
      <c r="T24" s="590"/>
      <c r="U24" s="590"/>
      <c r="V24" s="590"/>
      <c r="W24" s="729"/>
      <c r="X24" s="729"/>
      <c r="Y24" s="729"/>
      <c r="Z24" s="590"/>
      <c r="AA24" s="590"/>
      <c r="AB24" s="590"/>
      <c r="AC24" s="590"/>
      <c r="AD24" s="590"/>
      <c r="AE24" s="590"/>
      <c r="AF24" s="590"/>
      <c r="AG24" s="590"/>
      <c r="AH24" s="590"/>
      <c r="AI24" s="590"/>
      <c r="AJ24" s="700"/>
      <c r="AK24" s="655"/>
      <c r="AL24" s="590"/>
      <c r="AM24" s="590"/>
      <c r="AN24" s="590"/>
      <c r="AO24" s="590"/>
      <c r="AP24" s="756"/>
      <c r="AQ24" s="588"/>
    </row>
    <row r="25" spans="1:46" ht="15" customHeight="1">
      <c r="A25" s="779" t="s">
        <v>797</v>
      </c>
      <c r="B25" s="1110"/>
      <c r="C25" s="1418">
        <v>1</v>
      </c>
      <c r="D25" s="1418"/>
      <c r="E25" s="1419"/>
      <c r="F25" s="699"/>
      <c r="G25" s="604" t="s">
        <v>798</v>
      </c>
      <c r="H25" s="780"/>
      <c r="I25" s="1425">
        <v>0.5</v>
      </c>
      <c r="J25" s="1425"/>
      <c r="K25" s="1426"/>
      <c r="L25" s="590"/>
      <c r="M25" s="590"/>
      <c r="N25" s="590"/>
      <c r="O25" s="1080"/>
      <c r="P25" s="590"/>
      <c r="Q25" s="590"/>
      <c r="R25" s="1080"/>
      <c r="S25" s="1080"/>
      <c r="T25" s="1080"/>
      <c r="U25" s="590" t="s">
        <v>799</v>
      </c>
      <c r="V25" s="1080"/>
      <c r="W25" s="1496">
        <f>V14-(C25+I25+AN25+AI26)</f>
        <v>22</v>
      </c>
      <c r="X25" s="1497"/>
      <c r="Y25" s="1498"/>
      <c r="Z25" s="781"/>
      <c r="AA25" s="781"/>
      <c r="AB25" s="781"/>
      <c r="AC25" s="781"/>
      <c r="AD25" s="781"/>
      <c r="AE25" s="1070"/>
      <c r="AF25" s="590"/>
      <c r="AG25" s="1070"/>
      <c r="AH25" s="1070"/>
      <c r="AI25" s="1070"/>
      <c r="AJ25" s="1111"/>
      <c r="AK25" s="1112"/>
      <c r="AL25" s="782" t="s">
        <v>800</v>
      </c>
      <c r="AM25" s="1113"/>
      <c r="AN25" s="1420">
        <v>1</v>
      </c>
      <c r="AO25" s="1421"/>
      <c r="AP25" s="783"/>
      <c r="AQ25" s="588"/>
      <c r="AT25" s="637"/>
    </row>
    <row r="26" spans="1:46" ht="13.5" customHeight="1">
      <c r="A26" s="622"/>
      <c r="B26" s="590"/>
      <c r="C26" s="590"/>
      <c r="D26" s="590"/>
      <c r="E26" s="655"/>
      <c r="F26" s="590"/>
      <c r="G26" s="590"/>
      <c r="H26" s="590"/>
      <c r="I26" s="590"/>
      <c r="J26" s="590"/>
      <c r="K26" s="590"/>
      <c r="L26" s="590"/>
      <c r="M26" s="590"/>
      <c r="N26" s="590"/>
      <c r="O26" s="590"/>
      <c r="P26" s="590"/>
      <c r="Q26" s="590"/>
      <c r="R26" s="1080"/>
      <c r="S26" s="590"/>
      <c r="T26" s="590"/>
      <c r="U26" s="590"/>
      <c r="V26" s="1070"/>
      <c r="W26" s="1114"/>
      <c r="X26" s="1114"/>
      <c r="Y26" s="729"/>
      <c r="Z26" s="590"/>
      <c r="AA26" s="590"/>
      <c r="AB26" s="590"/>
      <c r="AC26" s="590"/>
      <c r="AD26" s="590"/>
      <c r="AE26" s="1070"/>
      <c r="AF26" s="1080"/>
      <c r="AG26" s="590" t="s">
        <v>801</v>
      </c>
      <c r="AH26" s="727"/>
      <c r="AI26" s="1489">
        <v>0.6</v>
      </c>
      <c r="AJ26" s="1489"/>
      <c r="AK26" s="1490"/>
      <c r="AL26" s="590"/>
      <c r="AM26" s="590"/>
      <c r="AN26" s="590"/>
      <c r="AO26" s="784"/>
      <c r="AP26" s="756"/>
      <c r="AQ26" s="588"/>
      <c r="AT26" s="637"/>
    </row>
    <row r="27" spans="1:46" ht="13.5" customHeight="1">
      <c r="A27" s="622"/>
      <c r="B27" s="785"/>
      <c r="C27" s="1418">
        <v>0.5</v>
      </c>
      <c r="D27" s="1418"/>
      <c r="E27" s="1419"/>
      <c r="F27" s="590"/>
      <c r="G27" s="590"/>
      <c r="H27" s="590"/>
      <c r="I27" s="590"/>
      <c r="J27" s="590"/>
      <c r="K27" s="590"/>
      <c r="L27" s="590"/>
      <c r="M27" s="590"/>
      <c r="N27" s="590"/>
      <c r="O27" s="590"/>
      <c r="P27" s="1080"/>
      <c r="Q27" s="590"/>
      <c r="R27" s="1080"/>
      <c r="S27" s="590"/>
      <c r="T27" s="590" t="s">
        <v>579</v>
      </c>
      <c r="U27" s="590"/>
      <c r="V27" s="1115"/>
      <c r="W27" s="1499">
        <f>V14-(C27+AM27)</f>
        <v>24.1</v>
      </c>
      <c r="X27" s="1500"/>
      <c r="Y27" s="1500"/>
      <c r="Z27" s="786"/>
      <c r="AA27" s="590"/>
      <c r="AB27" s="590"/>
      <c r="AC27" s="590"/>
      <c r="AD27" s="590"/>
      <c r="AE27" s="590"/>
      <c r="AF27" s="590"/>
      <c r="AG27" s="590"/>
      <c r="AH27" s="590"/>
      <c r="AI27" s="590"/>
      <c r="AJ27" s="590"/>
      <c r="AK27" s="787"/>
      <c r="AL27" s="788"/>
      <c r="AM27" s="1418">
        <v>0.5</v>
      </c>
      <c r="AN27" s="1418"/>
      <c r="AO27" s="786"/>
      <c r="AP27" s="789"/>
      <c r="AQ27" s="588"/>
      <c r="AT27" s="637"/>
    </row>
    <row r="28" spans="1:43" ht="13.5" customHeight="1">
      <c r="A28" s="622"/>
      <c r="B28" s="590"/>
      <c r="C28" s="590"/>
      <c r="D28" s="590"/>
      <c r="E28" s="590"/>
      <c r="F28" s="590"/>
      <c r="G28" s="590"/>
      <c r="H28" s="590"/>
      <c r="I28" s="590"/>
      <c r="J28" s="590"/>
      <c r="K28" s="590"/>
      <c r="L28" s="590"/>
      <c r="M28" s="590"/>
      <c r="N28" s="590"/>
      <c r="O28" s="590"/>
      <c r="P28" s="590"/>
      <c r="Q28" s="590"/>
      <c r="R28" s="590"/>
      <c r="S28" s="590"/>
      <c r="T28" s="590"/>
      <c r="U28" s="590"/>
      <c r="V28" s="781"/>
      <c r="W28" s="781"/>
      <c r="X28" s="781"/>
      <c r="Y28" s="781"/>
      <c r="Z28" s="781"/>
      <c r="AA28" s="590"/>
      <c r="AB28" s="590"/>
      <c r="AC28" s="590"/>
      <c r="AD28" s="590"/>
      <c r="AE28" s="590"/>
      <c r="AF28" s="590"/>
      <c r="AG28" s="590"/>
      <c r="AH28" s="590"/>
      <c r="AI28" s="590"/>
      <c r="AJ28" s="590"/>
      <c r="AK28" s="590"/>
      <c r="AL28" s="590"/>
      <c r="AM28" s="590"/>
      <c r="AN28" s="590"/>
      <c r="AO28" s="590"/>
      <c r="AP28" s="756"/>
      <c r="AQ28" s="588"/>
    </row>
    <row r="29" spans="1:43" ht="13.5" customHeight="1">
      <c r="A29" s="622"/>
      <c r="B29" s="590"/>
      <c r="C29" s="590"/>
      <c r="D29" s="590"/>
      <c r="E29" s="590"/>
      <c r="F29" s="590"/>
      <c r="G29" s="590"/>
      <c r="H29" s="590"/>
      <c r="I29" s="590"/>
      <c r="J29" s="590"/>
      <c r="K29" s="590"/>
      <c r="L29" s="590"/>
      <c r="M29" s="590"/>
      <c r="N29" s="590"/>
      <c r="O29" s="601"/>
      <c r="P29" s="601"/>
      <c r="Q29" s="601"/>
      <c r="R29" s="601"/>
      <c r="S29" s="601"/>
      <c r="T29" s="601"/>
      <c r="U29" s="601"/>
      <c r="V29" s="790"/>
      <c r="W29" s="790"/>
      <c r="X29" s="790"/>
      <c r="Y29" s="781"/>
      <c r="Z29" s="781"/>
      <c r="AA29" s="590"/>
      <c r="AB29" s="590"/>
      <c r="AC29" s="590"/>
      <c r="AD29" s="590"/>
      <c r="AE29" s="590"/>
      <c r="AF29" s="590"/>
      <c r="AG29" s="590"/>
      <c r="AH29" s="590"/>
      <c r="AI29" s="590"/>
      <c r="AJ29" s="590"/>
      <c r="AK29" s="590"/>
      <c r="AL29" s="590"/>
      <c r="AM29" s="590"/>
      <c r="AN29" s="590"/>
      <c r="AO29" s="590"/>
      <c r="AP29" s="756"/>
      <c r="AQ29" s="588"/>
    </row>
    <row r="30" spans="1:43" ht="13.5" customHeight="1">
      <c r="A30" s="622"/>
      <c r="B30" s="590"/>
      <c r="C30" s="590"/>
      <c r="D30" s="590"/>
      <c r="E30" s="590"/>
      <c r="F30" s="590"/>
      <c r="G30" s="590"/>
      <c r="H30" s="590"/>
      <c r="I30" s="590"/>
      <c r="J30" s="590"/>
      <c r="K30" s="590"/>
      <c r="L30" s="590"/>
      <c r="M30" s="590"/>
      <c r="N30" s="590"/>
      <c r="O30" s="601"/>
      <c r="P30" s="601"/>
      <c r="Q30" s="601"/>
      <c r="R30" s="601"/>
      <c r="S30" s="601"/>
      <c r="T30" s="601"/>
      <c r="U30" s="601"/>
      <c r="V30" s="790"/>
      <c r="W30" s="790"/>
      <c r="X30" s="790"/>
      <c r="Y30" s="781"/>
      <c r="Z30" s="781"/>
      <c r="AA30" s="590"/>
      <c r="AB30" s="662"/>
      <c r="AC30" s="590"/>
      <c r="AD30" s="590"/>
      <c r="AE30" s="590"/>
      <c r="AF30" s="590"/>
      <c r="AG30" s="590"/>
      <c r="AH30" s="590"/>
      <c r="AI30" s="590"/>
      <c r="AJ30" s="590"/>
      <c r="AK30" s="590"/>
      <c r="AL30" s="590"/>
      <c r="AM30" s="590"/>
      <c r="AN30" s="590"/>
      <c r="AO30" s="590"/>
      <c r="AP30" s="756"/>
      <c r="AQ30" s="588"/>
    </row>
    <row r="31" spans="1:43" ht="13.5" customHeight="1">
      <c r="A31" s="622"/>
      <c r="B31" s="590"/>
      <c r="C31" s="590"/>
      <c r="D31" s="590"/>
      <c r="E31" s="590"/>
      <c r="F31" s="590"/>
      <c r="G31" s="590"/>
      <c r="H31" s="590"/>
      <c r="I31" s="590"/>
      <c r="J31" s="590"/>
      <c r="K31" s="590"/>
      <c r="L31" s="590"/>
      <c r="M31" s="590"/>
      <c r="N31" s="590"/>
      <c r="O31" s="590"/>
      <c r="P31" s="590"/>
      <c r="Q31" s="590"/>
      <c r="R31" s="590"/>
      <c r="S31" s="590"/>
      <c r="T31" s="590"/>
      <c r="U31" s="590"/>
      <c r="V31" s="590"/>
      <c r="W31" s="590"/>
      <c r="X31" s="590"/>
      <c r="Y31" s="590"/>
      <c r="Z31" s="648"/>
      <c r="AA31" s="590"/>
      <c r="AB31" s="590"/>
      <c r="AC31" s="590"/>
      <c r="AD31" s="590"/>
      <c r="AE31" s="590"/>
      <c r="AF31" s="590"/>
      <c r="AG31" s="590"/>
      <c r="AH31" s="590"/>
      <c r="AI31" s="590"/>
      <c r="AJ31" s="590"/>
      <c r="AK31" s="590"/>
      <c r="AL31" s="590"/>
      <c r="AM31" s="590"/>
      <c r="AN31" s="590"/>
      <c r="AO31" s="590"/>
      <c r="AP31" s="791"/>
      <c r="AQ31" s="588"/>
    </row>
    <row r="32" spans="1:43" ht="13.5" customHeight="1">
      <c r="A32" s="622"/>
      <c r="B32" s="590"/>
      <c r="C32" s="655"/>
      <c r="D32" s="1458" t="s">
        <v>233</v>
      </c>
      <c r="E32" s="1459"/>
      <c r="F32" s="1459"/>
      <c r="G32" s="1459"/>
      <c r="H32" s="1459"/>
      <c r="I32" s="1459"/>
      <c r="J32" s="1460"/>
      <c r="K32" s="590"/>
      <c r="L32" s="590"/>
      <c r="M32" s="590"/>
      <c r="N32" s="590"/>
      <c r="O32" s="590"/>
      <c r="P32" s="590"/>
      <c r="Q32" s="590"/>
      <c r="R32" s="590"/>
      <c r="S32" s="590"/>
      <c r="T32" s="1486" t="s">
        <v>234</v>
      </c>
      <c r="U32" s="1487"/>
      <c r="V32" s="1487"/>
      <c r="W32" s="1487"/>
      <c r="X32" s="1487"/>
      <c r="Y32" s="1487"/>
      <c r="Z32" s="1488"/>
      <c r="AA32" s="590"/>
      <c r="AB32" s="590"/>
      <c r="AC32" s="590"/>
      <c r="AD32" s="590"/>
      <c r="AE32" s="580"/>
      <c r="AF32" s="580"/>
      <c r="AG32" s="580"/>
      <c r="AH32" s="580"/>
      <c r="AI32" s="580"/>
      <c r="AJ32" s="580"/>
      <c r="AK32" s="580"/>
      <c r="AL32" s="580"/>
      <c r="AM32" s="580"/>
      <c r="AN32" s="580"/>
      <c r="AO32" s="590"/>
      <c r="AP32" s="756"/>
      <c r="AQ32" s="588"/>
    </row>
    <row r="33" spans="1:43" ht="13.5" customHeight="1">
      <c r="A33" s="622"/>
      <c r="B33" s="590"/>
      <c r="C33" s="781"/>
      <c r="D33" s="781"/>
      <c r="E33" s="781"/>
      <c r="F33" s="781"/>
      <c r="G33" s="590"/>
      <c r="H33" s="590"/>
      <c r="I33" s="590"/>
      <c r="J33" s="590"/>
      <c r="K33" s="590"/>
      <c r="L33" s="590"/>
      <c r="M33" s="590"/>
      <c r="N33" s="590"/>
      <c r="O33" s="590"/>
      <c r="P33" s="590"/>
      <c r="Q33" s="590"/>
      <c r="R33" s="590"/>
      <c r="S33" s="590"/>
      <c r="T33" s="590"/>
      <c r="U33" s="590"/>
      <c r="V33" s="590"/>
      <c r="W33" s="590"/>
      <c r="X33" s="590"/>
      <c r="Y33" s="590"/>
      <c r="Z33" s="590"/>
      <c r="AA33" s="590"/>
      <c r="AB33" s="672"/>
      <c r="AC33" s="672"/>
      <c r="AD33" s="672"/>
      <c r="AE33" s="1080"/>
      <c r="AF33" s="1080"/>
      <c r="AG33" s="1080"/>
      <c r="AH33" s="1080"/>
      <c r="AI33" s="1080"/>
      <c r="AJ33" s="1080"/>
      <c r="AK33" s="1080"/>
      <c r="AL33" s="1080"/>
      <c r="AM33" s="1080"/>
      <c r="AN33" s="1080"/>
      <c r="AO33" s="1080"/>
      <c r="AP33" s="756"/>
      <c r="AQ33" s="588"/>
    </row>
    <row r="34" spans="1:43" ht="13.5" customHeight="1">
      <c r="A34" s="622"/>
      <c r="B34" s="1080"/>
      <c r="C34" s="1080"/>
      <c r="D34" s="1080"/>
      <c r="E34" s="729"/>
      <c r="F34" s="781"/>
      <c r="G34" s="792"/>
      <c r="H34" s="792"/>
      <c r="I34" s="694"/>
      <c r="J34" s="590"/>
      <c r="K34" s="590"/>
      <c r="L34" s="590"/>
      <c r="M34" s="590"/>
      <c r="N34" s="590"/>
      <c r="O34" s="590"/>
      <c r="P34" s="590"/>
      <c r="Q34" s="590"/>
      <c r="R34" s="590"/>
      <c r="S34" s="590"/>
      <c r="T34" s="590"/>
      <c r="U34" s="590"/>
      <c r="V34" s="1080"/>
      <c r="W34" s="1080"/>
      <c r="X34" s="1080"/>
      <c r="Y34" s="590"/>
      <c r="Z34" s="590"/>
      <c r="AA34" s="590"/>
      <c r="AB34" s="590"/>
      <c r="AC34" s="590"/>
      <c r="AD34" s="729"/>
      <c r="AE34" s="590"/>
      <c r="AF34" s="590"/>
      <c r="AG34" s="590"/>
      <c r="AH34" s="590"/>
      <c r="AI34" s="590"/>
      <c r="AJ34" s="590"/>
      <c r="AK34" s="590"/>
      <c r="AL34" s="590"/>
      <c r="AM34" s="590"/>
      <c r="AN34" s="590"/>
      <c r="AO34" s="590"/>
      <c r="AP34" s="756"/>
      <c r="AQ34" s="588"/>
    </row>
    <row r="35" spans="1:43" ht="13.5" customHeight="1">
      <c r="A35" s="622"/>
      <c r="B35" s="590"/>
      <c r="C35" s="1480"/>
      <c r="D35" s="1481"/>
      <c r="E35" s="1482"/>
      <c r="F35" s="590"/>
      <c r="G35" s="1483"/>
      <c r="H35" s="1484"/>
      <c r="I35" s="1485"/>
      <c r="J35" s="590"/>
      <c r="K35" s="590"/>
      <c r="L35" s="590"/>
      <c r="M35" s="1080"/>
      <c r="N35" s="590"/>
      <c r="O35" s="735"/>
      <c r="P35" s="649"/>
      <c r="Q35" s="649"/>
      <c r="R35" s="590"/>
      <c r="S35" s="590"/>
      <c r="T35" s="590"/>
      <c r="U35" s="590"/>
      <c r="V35" s="1477"/>
      <c r="W35" s="1478"/>
      <c r="X35" s="1479"/>
      <c r="Y35" s="590"/>
      <c r="Z35" s="590"/>
      <c r="AA35" s="590"/>
      <c r="AB35" s="735"/>
      <c r="AC35" s="649"/>
      <c r="AD35" s="1430">
        <v>0.25</v>
      </c>
      <c r="AE35" s="590"/>
      <c r="AF35" s="590"/>
      <c r="AG35" s="590"/>
      <c r="AH35" s="590"/>
      <c r="AI35" s="590"/>
      <c r="AJ35" s="590"/>
      <c r="AK35" s="590"/>
      <c r="AL35" s="590"/>
      <c r="AM35" s="590"/>
      <c r="AN35" s="590"/>
      <c r="AO35" s="590"/>
      <c r="AP35" s="756"/>
      <c r="AQ35" s="588"/>
    </row>
    <row r="36" spans="1:43" ht="13.5" customHeight="1">
      <c r="A36" s="622"/>
      <c r="B36" s="590"/>
      <c r="C36" s="787"/>
      <c r="D36" s="655"/>
      <c r="E36" s="655"/>
      <c r="F36" s="700"/>
      <c r="G36" s="655"/>
      <c r="H36" s="1116"/>
      <c r="I36" s="787"/>
      <c r="J36" s="793"/>
      <c r="K36" s="590"/>
      <c r="L36" s="590"/>
      <c r="M36" s="1080"/>
      <c r="N36" s="590"/>
      <c r="O36" s="590"/>
      <c r="P36" s="590"/>
      <c r="Q36" s="590"/>
      <c r="R36" s="655"/>
      <c r="S36" s="700"/>
      <c r="T36" s="590"/>
      <c r="U36" s="590"/>
      <c r="V36" s="590"/>
      <c r="W36" s="590"/>
      <c r="X36" s="590"/>
      <c r="Y36" s="590"/>
      <c r="Z36" s="590"/>
      <c r="AA36" s="655"/>
      <c r="AB36" s="590"/>
      <c r="AC36" s="590"/>
      <c r="AD36" s="1431"/>
      <c r="AE36" s="590"/>
      <c r="AF36" s="590"/>
      <c r="AG36" s="590"/>
      <c r="AH36" s="590"/>
      <c r="AI36" s="590"/>
      <c r="AJ36" s="590"/>
      <c r="AK36" s="590"/>
      <c r="AL36" s="590"/>
      <c r="AM36" s="590"/>
      <c r="AN36" s="590"/>
      <c r="AO36" s="590"/>
      <c r="AP36" s="756"/>
      <c r="AQ36" s="588"/>
    </row>
    <row r="37" spans="1:43" ht="13.5" customHeight="1" thickBot="1">
      <c r="A37" s="622"/>
      <c r="B37" s="590"/>
      <c r="C37" s="590"/>
      <c r="D37" s="655"/>
      <c r="E37" s="655"/>
      <c r="F37" s="700"/>
      <c r="G37" s="655"/>
      <c r="H37" s="1070"/>
      <c r="I37" s="590"/>
      <c r="J37" s="793"/>
      <c r="K37" s="590"/>
      <c r="L37" s="590"/>
      <c r="M37" s="1080"/>
      <c r="N37" s="590"/>
      <c r="O37" s="590"/>
      <c r="P37" s="590"/>
      <c r="Q37" s="590"/>
      <c r="R37" s="655"/>
      <c r="S37" s="763"/>
      <c r="T37" s="701"/>
      <c r="U37" s="701"/>
      <c r="V37" s="701"/>
      <c r="W37" s="701"/>
      <c r="X37" s="701"/>
      <c r="Y37" s="701"/>
      <c r="Z37" s="701"/>
      <c r="AA37" s="702"/>
      <c r="AB37" s="648"/>
      <c r="AC37" s="648"/>
      <c r="AD37" s="1432"/>
      <c r="AE37" s="648"/>
      <c r="AF37" s="648"/>
      <c r="AG37" s="590"/>
      <c r="AH37" s="590"/>
      <c r="AI37" s="590"/>
      <c r="AJ37" s="590"/>
      <c r="AK37" s="672"/>
      <c r="AL37" s="590"/>
      <c r="AM37" s="590"/>
      <c r="AN37" s="590"/>
      <c r="AO37" s="590"/>
      <c r="AP37" s="756"/>
      <c r="AQ37" s="588"/>
    </row>
    <row r="38" spans="1:43" ht="7.5" customHeight="1">
      <c r="A38" s="622"/>
      <c r="B38" s="590"/>
      <c r="C38" s="590"/>
      <c r="D38" s="655"/>
      <c r="E38" s="655"/>
      <c r="F38" s="700"/>
      <c r="G38" s="655"/>
      <c r="H38" s="1070"/>
      <c r="I38" s="590"/>
      <c r="J38" s="793"/>
      <c r="K38" s="590"/>
      <c r="L38" s="590"/>
      <c r="M38" s="735"/>
      <c r="N38" s="590"/>
      <c r="O38" s="590"/>
      <c r="P38" s="590"/>
      <c r="Q38" s="590"/>
      <c r="R38" s="695"/>
      <c r="S38" s="794"/>
      <c r="T38" s="590"/>
      <c r="U38" s="590"/>
      <c r="V38" s="590"/>
      <c r="W38" s="590"/>
      <c r="X38" s="590"/>
      <c r="Y38" s="590"/>
      <c r="Z38" s="590"/>
      <c r="AA38" s="795"/>
      <c r="AB38" s="724"/>
      <c r="AC38" s="590"/>
      <c r="AD38" s="724"/>
      <c r="AE38" s="796"/>
      <c r="AF38" s="580"/>
      <c r="AG38" s="590"/>
      <c r="AH38" s="590"/>
      <c r="AI38" s="590"/>
      <c r="AJ38" s="590"/>
      <c r="AK38" s="590"/>
      <c r="AL38" s="590"/>
      <c r="AM38" s="590"/>
      <c r="AN38" s="590"/>
      <c r="AO38" s="590"/>
      <c r="AP38" s="756"/>
      <c r="AQ38" s="588"/>
    </row>
    <row r="39" spans="1:43" ht="8.25" customHeight="1" thickBot="1">
      <c r="A39" s="622"/>
      <c r="B39" s="590"/>
      <c r="C39" s="590"/>
      <c r="D39" s="655"/>
      <c r="E39" s="590"/>
      <c r="F39" s="763"/>
      <c r="G39" s="590"/>
      <c r="H39" s="1117"/>
      <c r="I39" s="590"/>
      <c r="J39" s="793"/>
      <c r="K39" s="590"/>
      <c r="L39" s="590"/>
      <c r="M39" s="649"/>
      <c r="N39" s="590"/>
      <c r="O39" s="590"/>
      <c r="P39" s="590"/>
      <c r="Q39" s="590"/>
      <c r="R39" s="695"/>
      <c r="S39" s="732"/>
      <c r="T39" s="701"/>
      <c r="U39" s="590"/>
      <c r="V39" s="590"/>
      <c r="W39" s="590"/>
      <c r="X39" s="590"/>
      <c r="Y39" s="590"/>
      <c r="Z39" s="590"/>
      <c r="AA39" s="733"/>
      <c r="AB39" s="590"/>
      <c r="AC39" s="590"/>
      <c r="AD39" s="1427">
        <v>0.1</v>
      </c>
      <c r="AE39" s="797"/>
      <c r="AF39" s="580"/>
      <c r="AG39" s="590"/>
      <c r="AH39" s="590"/>
      <c r="AI39" s="590"/>
      <c r="AJ39" s="590"/>
      <c r="AK39" s="590"/>
      <c r="AL39" s="590"/>
      <c r="AM39" s="590"/>
      <c r="AN39" s="590"/>
      <c r="AO39" s="590"/>
      <c r="AP39" s="756"/>
      <c r="AQ39" s="588"/>
    </row>
    <row r="40" spans="1:43" ht="7.5" customHeight="1">
      <c r="A40" s="622"/>
      <c r="B40" s="590"/>
      <c r="C40" s="1080"/>
      <c r="D40" s="1080"/>
      <c r="E40" s="695"/>
      <c r="F40" s="794"/>
      <c r="G40" s="795"/>
      <c r="H40" s="590"/>
      <c r="I40" s="590"/>
      <c r="J40" s="798"/>
      <c r="K40" s="590"/>
      <c r="L40" s="590"/>
      <c r="M40" s="649"/>
      <c r="N40" s="590"/>
      <c r="O40" s="590"/>
      <c r="P40" s="590"/>
      <c r="Q40" s="590"/>
      <c r="R40" s="655"/>
      <c r="S40" s="590"/>
      <c r="T40" s="799"/>
      <c r="U40" s="590"/>
      <c r="V40" s="672"/>
      <c r="W40" s="672"/>
      <c r="X40" s="590"/>
      <c r="Y40" s="590"/>
      <c r="Z40" s="593"/>
      <c r="AA40" s="593"/>
      <c r="AB40" s="590"/>
      <c r="AC40" s="590"/>
      <c r="AD40" s="1428"/>
      <c r="AE40" s="797"/>
      <c r="AF40" s="580"/>
      <c r="AG40" s="590"/>
      <c r="AH40" s="590"/>
      <c r="AI40" s="590"/>
      <c r="AJ40" s="590"/>
      <c r="AK40" s="590"/>
      <c r="AL40" s="590"/>
      <c r="AM40" s="590"/>
      <c r="AN40" s="590"/>
      <c r="AO40" s="590"/>
      <c r="AP40" s="756"/>
      <c r="AQ40" s="588"/>
    </row>
    <row r="41" spans="1:43" ht="8.25" customHeight="1">
      <c r="A41" s="622"/>
      <c r="B41" s="590"/>
      <c r="C41" s="1080"/>
      <c r="D41" s="1088"/>
      <c r="E41" s="695"/>
      <c r="F41" s="590"/>
      <c r="G41" s="695"/>
      <c r="H41" s="695"/>
      <c r="I41" s="622"/>
      <c r="J41" s="798"/>
      <c r="K41" s="590"/>
      <c r="L41" s="590"/>
      <c r="M41" s="1080"/>
      <c r="N41" s="590"/>
      <c r="O41" s="590"/>
      <c r="P41" s="590"/>
      <c r="Q41" s="590"/>
      <c r="R41" s="655"/>
      <c r="S41" s="590"/>
      <c r="T41" s="655"/>
      <c r="U41" s="590"/>
      <c r="V41" s="695"/>
      <c r="W41" s="726"/>
      <c r="X41" s="590"/>
      <c r="Y41" s="590"/>
      <c r="Z41" s="590"/>
      <c r="AA41" s="590"/>
      <c r="AB41" s="590"/>
      <c r="AC41" s="590"/>
      <c r="AD41" s="1428"/>
      <c r="AE41" s="1118"/>
      <c r="AF41" s="590"/>
      <c r="AG41" s="590"/>
      <c r="AH41" s="590"/>
      <c r="AI41" s="590"/>
      <c r="AJ41" s="590"/>
      <c r="AK41" s="1080"/>
      <c r="AL41" s="590"/>
      <c r="AM41" s="590"/>
      <c r="AN41" s="590"/>
      <c r="AO41" s="590"/>
      <c r="AP41" s="756"/>
      <c r="AQ41" s="588"/>
    </row>
    <row r="42" spans="1:43" ht="11.25" customHeight="1">
      <c r="A42" s="622"/>
      <c r="B42" s="590"/>
      <c r="C42" s="1080"/>
      <c r="D42" s="1088"/>
      <c r="E42" s="695"/>
      <c r="F42" s="590"/>
      <c r="G42" s="695"/>
      <c r="H42" s="695"/>
      <c r="I42" s="590"/>
      <c r="J42" s="590"/>
      <c r="K42" s="590"/>
      <c r="L42" s="590"/>
      <c r="M42" s="1080"/>
      <c r="N42" s="590"/>
      <c r="O42" s="800"/>
      <c r="P42" s="1440"/>
      <c r="Q42" s="1441"/>
      <c r="R42" s="1442"/>
      <c r="S42" s="1080"/>
      <c r="T42" s="1119"/>
      <c r="U42" s="1117"/>
      <c r="V42" s="801"/>
      <c r="W42" s="802"/>
      <c r="X42" s="1080"/>
      <c r="Y42" s="1080"/>
      <c r="Z42" s="1080"/>
      <c r="AA42" s="803"/>
      <c r="AB42" s="803"/>
      <c r="AC42" s="590"/>
      <c r="AD42" s="1429"/>
      <c r="AE42" s="590"/>
      <c r="AF42" s="590"/>
      <c r="AG42" s="590"/>
      <c r="AH42" s="590"/>
      <c r="AI42" s="590"/>
      <c r="AJ42" s="590"/>
      <c r="AK42" s="590"/>
      <c r="AL42" s="590"/>
      <c r="AM42" s="590"/>
      <c r="AN42" s="590"/>
      <c r="AO42" s="590"/>
      <c r="AP42" s="756"/>
      <c r="AQ42" s="588"/>
    </row>
    <row r="43" spans="1:43" ht="8.25" customHeight="1">
      <c r="A43" s="622"/>
      <c r="B43" s="590"/>
      <c r="C43" s="1080"/>
      <c r="D43" s="1088"/>
      <c r="E43" s="695"/>
      <c r="F43" s="590"/>
      <c r="G43" s="695"/>
      <c r="H43" s="695"/>
      <c r="I43" s="590"/>
      <c r="J43" s="590"/>
      <c r="K43" s="590"/>
      <c r="L43" s="590"/>
      <c r="M43" s="1080"/>
      <c r="N43" s="590"/>
      <c r="O43" s="590"/>
      <c r="P43" s="590"/>
      <c r="Q43" s="590"/>
      <c r="R43" s="590"/>
      <c r="S43" s="590"/>
      <c r="T43" s="590"/>
      <c r="U43" s="590"/>
      <c r="V43" s="695"/>
      <c r="W43" s="726"/>
      <c r="X43" s="590"/>
      <c r="Y43" s="590"/>
      <c r="Z43" s="590"/>
      <c r="AA43" s="590"/>
      <c r="AB43" s="590"/>
      <c r="AC43" s="590"/>
      <c r="AD43" s="1120"/>
      <c r="AE43" s="590"/>
      <c r="AF43" s="580"/>
      <c r="AG43" s="590"/>
      <c r="AH43" s="1080"/>
      <c r="AI43" s="590"/>
      <c r="AJ43" s="590"/>
      <c r="AK43" s="590"/>
      <c r="AL43" s="590"/>
      <c r="AM43" s="590"/>
      <c r="AN43" s="590"/>
      <c r="AO43" s="590"/>
      <c r="AP43" s="756"/>
      <c r="AQ43" s="588"/>
    </row>
    <row r="44" spans="1:43" ht="13.5" customHeight="1">
      <c r="A44" s="622"/>
      <c r="B44" s="590"/>
      <c r="C44" s="1080"/>
      <c r="D44" s="1088"/>
      <c r="E44" s="695"/>
      <c r="F44" s="590"/>
      <c r="G44" s="695"/>
      <c r="H44" s="695"/>
      <c r="I44" s="590"/>
      <c r="J44" s="1080"/>
      <c r="K44" s="590"/>
      <c r="L44" s="590"/>
      <c r="M44" s="1080"/>
      <c r="N44" s="590"/>
      <c r="O44" s="590"/>
      <c r="P44" s="590"/>
      <c r="Q44" s="590"/>
      <c r="R44" s="590"/>
      <c r="S44" s="590"/>
      <c r="T44" s="1446">
        <v>0.5</v>
      </c>
      <c r="U44" s="1447"/>
      <c r="V44" s="1448"/>
      <c r="W44" s="1080"/>
      <c r="X44" s="1449">
        <v>0.2</v>
      </c>
      <c r="Y44" s="1447"/>
      <c r="Z44" s="1450"/>
      <c r="AA44" s="590"/>
      <c r="AB44" s="590"/>
      <c r="AC44" s="590"/>
      <c r="AD44" s="1443">
        <v>0.25</v>
      </c>
      <c r="AE44" s="1115"/>
      <c r="AF44" s="1433">
        <v>1</v>
      </c>
      <c r="AG44" s="590"/>
      <c r="AH44" s="1080"/>
      <c r="AI44" s="590"/>
      <c r="AJ44" s="590"/>
      <c r="AK44" s="590"/>
      <c r="AL44" s="590"/>
      <c r="AM44" s="590"/>
      <c r="AN44" s="590"/>
      <c r="AO44" s="590"/>
      <c r="AP44" s="756"/>
      <c r="AQ44" s="588"/>
    </row>
    <row r="45" spans="1:43" ht="13.5" customHeight="1">
      <c r="A45" s="622"/>
      <c r="B45" s="590"/>
      <c r="C45" s="1080"/>
      <c r="D45" s="1088"/>
      <c r="E45" s="695"/>
      <c r="F45" s="590"/>
      <c r="G45" s="695"/>
      <c r="H45" s="695"/>
      <c r="I45" s="590"/>
      <c r="J45" s="1080"/>
      <c r="K45" s="590"/>
      <c r="L45" s="590"/>
      <c r="M45" s="590"/>
      <c r="N45" s="590"/>
      <c r="O45" s="590"/>
      <c r="P45" s="590"/>
      <c r="Q45" s="590"/>
      <c r="R45" s="590"/>
      <c r="S45" s="590"/>
      <c r="T45" s="590"/>
      <c r="U45" s="590"/>
      <c r="V45" s="804"/>
      <c r="W45" s="695"/>
      <c r="X45" s="590"/>
      <c r="Y45" s="590"/>
      <c r="Z45" s="590"/>
      <c r="AA45" s="590"/>
      <c r="AB45" s="590"/>
      <c r="AC45" s="590"/>
      <c r="AD45" s="1444"/>
      <c r="AE45" s="1080"/>
      <c r="AF45" s="1434"/>
      <c r="AG45" s="590"/>
      <c r="AH45" s="590"/>
      <c r="AI45" s="590"/>
      <c r="AJ45" s="590"/>
      <c r="AK45" s="590"/>
      <c r="AL45" s="590"/>
      <c r="AM45" s="590"/>
      <c r="AN45" s="590"/>
      <c r="AO45" s="590"/>
      <c r="AP45" s="756"/>
      <c r="AQ45" s="588"/>
    </row>
    <row r="46" spans="1:43" ht="13.5" customHeight="1">
      <c r="A46" s="622"/>
      <c r="B46" s="590"/>
      <c r="C46" s="1080"/>
      <c r="D46" s="1088"/>
      <c r="E46" s="695"/>
      <c r="F46" s="590"/>
      <c r="G46" s="695"/>
      <c r="H46" s="695"/>
      <c r="I46" s="590"/>
      <c r="J46" s="1080"/>
      <c r="K46" s="590"/>
      <c r="L46" s="590"/>
      <c r="M46" s="590"/>
      <c r="N46" s="590"/>
      <c r="O46" s="590"/>
      <c r="P46" s="590"/>
      <c r="Q46" s="590"/>
      <c r="R46" s="590"/>
      <c r="S46" s="1080"/>
      <c r="T46" s="1451">
        <v>0.2</v>
      </c>
      <c r="U46" s="1452"/>
      <c r="V46" s="1453"/>
      <c r="W46" s="726"/>
      <c r="X46" s="590"/>
      <c r="Y46" s="590"/>
      <c r="Z46" s="590"/>
      <c r="AA46" s="590"/>
      <c r="AB46" s="590"/>
      <c r="AC46" s="590"/>
      <c r="AD46" s="1445"/>
      <c r="AE46" s="1080"/>
      <c r="AF46" s="1435"/>
      <c r="AG46" s="590"/>
      <c r="AH46" s="590"/>
      <c r="AI46" s="590"/>
      <c r="AJ46" s="590"/>
      <c r="AK46" s="590"/>
      <c r="AL46" s="590"/>
      <c r="AM46" s="590"/>
      <c r="AN46" s="590"/>
      <c r="AO46" s="590"/>
      <c r="AP46" s="756"/>
      <c r="AQ46" s="588"/>
    </row>
    <row r="47" spans="1:43" ht="13.5" customHeight="1">
      <c r="A47" s="622"/>
      <c r="B47" s="590"/>
      <c r="C47" s="1080"/>
      <c r="D47" s="1088"/>
      <c r="E47" s="695"/>
      <c r="F47" s="590"/>
      <c r="G47" s="695"/>
      <c r="H47" s="695"/>
      <c r="I47" s="590"/>
      <c r="J47" s="590"/>
      <c r="K47" s="590"/>
      <c r="L47" s="590"/>
      <c r="M47" s="590"/>
      <c r="N47" s="590"/>
      <c r="O47" s="590"/>
      <c r="P47" s="1430">
        <v>0.2</v>
      </c>
      <c r="Q47" s="590"/>
      <c r="R47" s="590"/>
      <c r="S47" s="590"/>
      <c r="T47" s="590"/>
      <c r="U47" s="655"/>
      <c r="V47" s="704"/>
      <c r="W47" s="726"/>
      <c r="X47" s="590"/>
      <c r="Y47" s="590"/>
      <c r="Z47" s="590"/>
      <c r="AA47" s="590"/>
      <c r="AB47" s="590"/>
      <c r="AC47" s="590"/>
      <c r="AD47" s="590"/>
      <c r="AE47" s="1080"/>
      <c r="AF47" s="1437" t="s">
        <v>235</v>
      </c>
      <c r="AG47" s="590"/>
      <c r="AH47" s="590"/>
      <c r="AI47" s="590"/>
      <c r="AJ47" s="590"/>
      <c r="AK47" s="590"/>
      <c r="AL47" s="590"/>
      <c r="AM47" s="590"/>
      <c r="AN47" s="590"/>
      <c r="AO47" s="590"/>
      <c r="AP47" s="756"/>
      <c r="AQ47" s="588"/>
    </row>
    <row r="48" spans="1:43" ht="13.5" customHeight="1">
      <c r="A48" s="622"/>
      <c r="B48" s="590"/>
      <c r="C48" s="1080"/>
      <c r="D48" s="1088"/>
      <c r="E48" s="695"/>
      <c r="F48" s="590"/>
      <c r="G48" s="695"/>
      <c r="H48" s="695"/>
      <c r="I48" s="590"/>
      <c r="J48" s="590"/>
      <c r="K48" s="590"/>
      <c r="L48" s="590"/>
      <c r="M48" s="590"/>
      <c r="N48" s="590"/>
      <c r="O48" s="590"/>
      <c r="P48" s="1472"/>
      <c r="Q48" s="655"/>
      <c r="R48" s="648"/>
      <c r="S48" s="648"/>
      <c r="T48" s="648"/>
      <c r="U48" s="679"/>
      <c r="V48" s="695"/>
      <c r="W48" s="726"/>
      <c r="X48" s="805"/>
      <c r="Y48" s="648"/>
      <c r="Z48" s="648"/>
      <c r="AA48" s="648"/>
      <c r="AB48" s="648"/>
      <c r="AC48" s="648"/>
      <c r="AD48" s="590"/>
      <c r="AE48" s="1080"/>
      <c r="AF48" s="1438"/>
      <c r="AG48" s="590"/>
      <c r="AH48" s="590"/>
      <c r="AI48" s="590"/>
      <c r="AJ48" s="590"/>
      <c r="AK48" s="590"/>
      <c r="AL48" s="590"/>
      <c r="AM48" s="590"/>
      <c r="AN48" s="590"/>
      <c r="AO48" s="590"/>
      <c r="AP48" s="756"/>
      <c r="AQ48" s="588"/>
    </row>
    <row r="49" spans="1:43" ht="13.5" customHeight="1" thickBot="1">
      <c r="A49" s="622"/>
      <c r="B49" s="590"/>
      <c r="C49" s="1080"/>
      <c r="D49" s="1080"/>
      <c r="E49" s="695"/>
      <c r="F49" s="732"/>
      <c r="G49" s="733"/>
      <c r="H49" s="622"/>
      <c r="I49" s="590"/>
      <c r="J49" s="807"/>
      <c r="K49" s="590"/>
      <c r="L49" s="590"/>
      <c r="M49" s="590"/>
      <c r="N49" s="590"/>
      <c r="O49" s="590"/>
      <c r="P49" s="1473"/>
      <c r="Q49" s="655"/>
      <c r="R49" s="648"/>
      <c r="S49" s="648"/>
      <c r="T49" s="648"/>
      <c r="U49" s="808"/>
      <c r="V49" s="809"/>
      <c r="W49" s="590"/>
      <c r="X49" s="590"/>
      <c r="Y49" s="590"/>
      <c r="Z49" s="590"/>
      <c r="AA49" s="590"/>
      <c r="AB49" s="590"/>
      <c r="AC49" s="590"/>
      <c r="AD49" s="590"/>
      <c r="AE49" s="590"/>
      <c r="AF49" s="1438"/>
      <c r="AG49" s="590"/>
      <c r="AH49" s="590"/>
      <c r="AI49" s="590"/>
      <c r="AJ49" s="590"/>
      <c r="AK49" s="590"/>
      <c r="AL49" s="590"/>
      <c r="AM49" s="590"/>
      <c r="AN49" s="590"/>
      <c r="AO49" s="590"/>
      <c r="AP49" s="756"/>
      <c r="AQ49" s="588"/>
    </row>
    <row r="50" spans="1:43" ht="13.5" customHeight="1" thickBot="1">
      <c r="A50" s="622"/>
      <c r="B50" s="590"/>
      <c r="C50" s="590"/>
      <c r="D50" s="590"/>
      <c r="E50" s="590"/>
      <c r="F50" s="590"/>
      <c r="G50" s="590"/>
      <c r="H50" s="1080"/>
      <c r="I50" s="590"/>
      <c r="J50" s="1121"/>
      <c r="K50" s="590"/>
      <c r="L50" s="590"/>
      <c r="M50" s="590"/>
      <c r="N50" s="590"/>
      <c r="O50" s="590"/>
      <c r="P50" s="1474">
        <v>0.2</v>
      </c>
      <c r="Q50" s="655"/>
      <c r="R50" s="609"/>
      <c r="S50" s="609"/>
      <c r="T50" s="609"/>
      <c r="U50" s="695"/>
      <c r="V50" s="701"/>
      <c r="W50" s="701"/>
      <c r="X50" s="733"/>
      <c r="Y50" s="805"/>
      <c r="Z50" s="648"/>
      <c r="AA50" s="648"/>
      <c r="AB50" s="648"/>
      <c r="AC50" s="648"/>
      <c r="AD50" s="648"/>
      <c r="AE50" s="648"/>
      <c r="AF50" s="580"/>
      <c r="AG50" s="590"/>
      <c r="AH50" s="590"/>
      <c r="AI50" s="1224" t="s">
        <v>242</v>
      </c>
      <c r="AJ50" s="1225"/>
      <c r="AK50" s="1225"/>
      <c r="AL50" s="1225"/>
      <c r="AM50" s="1225"/>
      <c r="AN50" s="1221"/>
      <c r="AO50" s="810" t="s">
        <v>141</v>
      </c>
      <c r="AP50" s="811" t="s">
        <v>142</v>
      </c>
      <c r="AQ50" s="588"/>
    </row>
    <row r="51" spans="1:43" ht="13.5" customHeight="1">
      <c r="A51" s="622"/>
      <c r="B51" s="590"/>
      <c r="C51" s="590"/>
      <c r="D51" s="590"/>
      <c r="E51" s="590"/>
      <c r="F51" s="590"/>
      <c r="G51" s="590"/>
      <c r="H51" s="1080"/>
      <c r="I51" s="590"/>
      <c r="J51" s="1121"/>
      <c r="K51" s="590"/>
      <c r="L51" s="590"/>
      <c r="M51" s="590"/>
      <c r="N51" s="590"/>
      <c r="O51" s="590"/>
      <c r="P51" s="1475"/>
      <c r="Q51" s="655"/>
      <c r="R51" s="590"/>
      <c r="S51" s="590"/>
      <c r="T51" s="590"/>
      <c r="U51" s="590"/>
      <c r="V51" s="812"/>
      <c r="W51" s="590"/>
      <c r="X51" s="655"/>
      <c r="Y51" s="590"/>
      <c r="Z51" s="590"/>
      <c r="AA51" s="590"/>
      <c r="AB51" s="590"/>
      <c r="AC51" s="590"/>
      <c r="AD51" s="590"/>
      <c r="AE51" s="590"/>
      <c r="AF51" s="724"/>
      <c r="AG51" s="1080"/>
      <c r="AH51" s="1080"/>
      <c r="AI51" s="1219"/>
      <c r="AJ51" s="1217"/>
      <c r="AK51" s="1217"/>
      <c r="AL51" s="1217"/>
      <c r="AM51" s="1217"/>
      <c r="AN51" s="1215"/>
      <c r="AO51" s="892"/>
      <c r="AP51" s="897"/>
      <c r="AQ51" s="588"/>
    </row>
    <row r="52" spans="1:43" ht="13.5" customHeight="1">
      <c r="A52" s="622"/>
      <c r="B52" s="590"/>
      <c r="C52" s="590"/>
      <c r="D52" s="590"/>
      <c r="E52" s="590"/>
      <c r="F52" s="590"/>
      <c r="G52" s="590"/>
      <c r="H52" s="590"/>
      <c r="I52" s="590"/>
      <c r="J52" s="590"/>
      <c r="K52" s="590"/>
      <c r="L52" s="590"/>
      <c r="M52" s="590"/>
      <c r="N52" s="590"/>
      <c r="O52" s="590"/>
      <c r="P52" s="1476"/>
      <c r="Q52" s="590"/>
      <c r="R52" s="590"/>
      <c r="S52" s="590"/>
      <c r="T52" s="590"/>
      <c r="U52" s="655"/>
      <c r="V52" s="1501"/>
      <c r="W52" s="1502"/>
      <c r="X52" s="1503"/>
      <c r="Y52" s="590"/>
      <c r="Z52" s="590"/>
      <c r="AA52" s="590"/>
      <c r="AB52" s="590"/>
      <c r="AC52" s="590"/>
      <c r="AD52" s="590"/>
      <c r="AE52" s="590"/>
      <c r="AF52" s="590"/>
      <c r="AG52" s="1080"/>
      <c r="AH52" s="1080"/>
      <c r="AI52" s="1080"/>
      <c r="AJ52" s="1080"/>
      <c r="AK52" s="1080"/>
      <c r="AL52" s="1080"/>
      <c r="AM52" s="1080"/>
      <c r="AN52" s="1080"/>
      <c r="AO52" s="1080"/>
      <c r="AP52" s="1088"/>
      <c r="AQ52" s="588"/>
    </row>
    <row r="53" spans="1:43" ht="13.5" customHeight="1">
      <c r="A53" s="622"/>
      <c r="B53" s="1080"/>
      <c r="C53" s="813"/>
      <c r="D53" s="813"/>
      <c r="E53" s="813"/>
      <c r="F53" s="813"/>
      <c r="G53" s="813"/>
      <c r="H53" s="813"/>
      <c r="I53" s="813"/>
      <c r="J53" s="590"/>
      <c r="K53" s="590"/>
      <c r="L53" s="590"/>
      <c r="M53" s="590"/>
      <c r="N53" s="1080"/>
      <c r="O53" s="1080"/>
      <c r="P53" s="1080"/>
      <c r="Q53" s="1080"/>
      <c r="R53" s="1080"/>
      <c r="S53" s="1080"/>
      <c r="T53" s="1080"/>
      <c r="U53" s="1080"/>
      <c r="V53" s="1080"/>
      <c r="W53" s="1080"/>
      <c r="X53" s="1080"/>
      <c r="Y53" s="1080"/>
      <c r="Z53" s="1080"/>
      <c r="AA53" s="1080"/>
      <c r="AB53" s="1080"/>
      <c r="AC53" s="1080"/>
      <c r="AD53" s="1080"/>
      <c r="AE53" s="1080"/>
      <c r="AF53" s="1080"/>
      <c r="AG53" s="1080"/>
      <c r="AH53" s="1080"/>
      <c r="AI53" s="1080"/>
      <c r="AJ53" s="1080"/>
      <c r="AK53" s="1080"/>
      <c r="AL53" s="1080"/>
      <c r="AM53" s="1080"/>
      <c r="AN53" s="1080"/>
      <c r="AO53" s="590"/>
      <c r="AP53" s="756"/>
      <c r="AQ53" s="588"/>
    </row>
    <row r="54" spans="1:43" ht="13.5" customHeight="1" thickBot="1">
      <c r="A54" s="622"/>
      <c r="B54" s="1074"/>
      <c r="C54" s="1074"/>
      <c r="D54" s="1074"/>
      <c r="E54" s="1074"/>
      <c r="F54" s="1074"/>
      <c r="G54" s="1074"/>
      <c r="H54" s="1074"/>
      <c r="I54" s="1074"/>
      <c r="J54" s="1074"/>
      <c r="K54" s="1074"/>
      <c r="L54" s="1074"/>
      <c r="M54" s="701"/>
      <c r="N54" s="1074"/>
      <c r="O54" s="1074"/>
      <c r="P54" s="1074"/>
      <c r="Q54" s="1074"/>
      <c r="R54" s="1074"/>
      <c r="S54" s="1074"/>
      <c r="T54" s="1074"/>
      <c r="U54" s="1074"/>
      <c r="V54" s="1074"/>
      <c r="W54" s="1074"/>
      <c r="X54" s="1074"/>
      <c r="Y54" s="1074"/>
      <c r="Z54" s="1074"/>
      <c r="AA54" s="1074"/>
      <c r="AB54" s="1080"/>
      <c r="AC54" s="1080"/>
      <c r="AD54" s="1080"/>
      <c r="AE54" s="1080"/>
      <c r="AF54" s="1080"/>
      <c r="AG54" s="1080"/>
      <c r="AH54" s="1080"/>
      <c r="AI54" s="1080"/>
      <c r="AJ54" s="1080"/>
      <c r="AK54" s="1080"/>
      <c r="AL54" s="1080"/>
      <c r="AM54" s="1080"/>
      <c r="AN54" s="1080"/>
      <c r="AO54" s="1080"/>
      <c r="AP54" s="1088"/>
      <c r="AQ54" s="622"/>
    </row>
    <row r="55" spans="1:43" ht="13.5" customHeight="1">
      <c r="A55" s="1122"/>
      <c r="B55" s="1403" t="s">
        <v>236</v>
      </c>
      <c r="C55" s="1403"/>
      <c r="D55" s="1403"/>
      <c r="E55" s="1403"/>
      <c r="F55" s="1403"/>
      <c r="G55" s="1403"/>
      <c r="H55" s="1403"/>
      <c r="I55" s="1403"/>
      <c r="J55" s="1403"/>
      <c r="K55" s="1403"/>
      <c r="L55" s="1404"/>
      <c r="M55" s="1400" t="s">
        <v>514</v>
      </c>
      <c r="N55" s="1401"/>
      <c r="O55" s="1401"/>
      <c r="P55" s="1401"/>
      <c r="Q55" s="1401"/>
      <c r="R55" s="1401"/>
      <c r="S55" s="1401"/>
      <c r="T55" s="1401"/>
      <c r="U55" s="1401"/>
      <c r="V55" s="1401"/>
      <c r="W55" s="1401"/>
      <c r="X55" s="1401"/>
      <c r="Y55" s="1401"/>
      <c r="Z55" s="1401"/>
      <c r="AA55" s="1401"/>
      <c r="AB55" s="1401"/>
      <c r="AC55" s="1401"/>
      <c r="AD55" s="1401"/>
      <c r="AE55" s="1401"/>
      <c r="AF55" s="1401"/>
      <c r="AG55" s="1401"/>
      <c r="AH55" s="1401"/>
      <c r="AI55" s="1401"/>
      <c r="AJ55" s="1401"/>
      <c r="AK55" s="1401"/>
      <c r="AL55" s="1401"/>
      <c r="AM55" s="1401"/>
      <c r="AN55" s="1401"/>
      <c r="AO55" s="1402"/>
      <c r="AP55" s="814"/>
      <c r="AQ55" s="588"/>
    </row>
    <row r="56" spans="1:43" ht="13.5" customHeight="1">
      <c r="A56" s="726"/>
      <c r="B56" s="1080"/>
      <c r="C56" s="590"/>
      <c r="D56" s="590"/>
      <c r="E56" s="590"/>
      <c r="F56" s="590"/>
      <c r="G56" s="590"/>
      <c r="H56" s="580"/>
      <c r="I56" s="580"/>
      <c r="J56" s="590"/>
      <c r="K56" s="648"/>
      <c r="L56" s="815"/>
      <c r="M56" s="816"/>
      <c r="N56" s="609"/>
      <c r="O56" s="609"/>
      <c r="P56" s="609"/>
      <c r="Q56" s="609"/>
      <c r="R56" s="609"/>
      <c r="S56" s="609"/>
      <c r="T56" s="590"/>
      <c r="U56" s="590"/>
      <c r="V56" s="1169" t="s">
        <v>237</v>
      </c>
      <c r="W56" s="1470"/>
      <c r="X56" s="1470"/>
      <c r="Y56" s="1470"/>
      <c r="Z56" s="1470"/>
      <c r="AA56" s="1471"/>
      <c r="AB56" s="1169" t="s">
        <v>239</v>
      </c>
      <c r="AC56" s="1470"/>
      <c r="AD56" s="1470"/>
      <c r="AE56" s="1470"/>
      <c r="AF56" s="1471"/>
      <c r="AG56" s="1169" t="s">
        <v>240</v>
      </c>
      <c r="AH56" s="1470"/>
      <c r="AI56" s="1470"/>
      <c r="AJ56" s="1470"/>
      <c r="AK56" s="1471"/>
      <c r="AL56" s="1283" t="s">
        <v>512</v>
      </c>
      <c r="AM56" s="1284"/>
      <c r="AN56" s="1284"/>
      <c r="AO56" s="1439"/>
      <c r="AP56" s="1123"/>
      <c r="AQ56" s="588"/>
    </row>
    <row r="57" spans="1:43" ht="13.5" customHeight="1">
      <c r="A57" s="726"/>
      <c r="B57" s="1284" t="s">
        <v>448</v>
      </c>
      <c r="C57" s="1493"/>
      <c r="D57" s="1493"/>
      <c r="E57" s="1493"/>
      <c r="F57" s="1493"/>
      <c r="G57" s="1493"/>
      <c r="H57" s="1492"/>
      <c r="I57" s="1411">
        <f>(T46*AD39/T44+P47+2*AD44)*T46*(G35+C35)</f>
        <v>0</v>
      </c>
      <c r="J57" s="1412"/>
      <c r="K57" s="1412"/>
      <c r="L57" s="1413"/>
      <c r="M57" s="1168" t="s">
        <v>511</v>
      </c>
      <c r="N57" s="1247"/>
      <c r="O57" s="1247"/>
      <c r="P57" s="1247"/>
      <c r="Q57" s="1247"/>
      <c r="R57" s="1247"/>
      <c r="S57" s="1247"/>
      <c r="T57" s="1247"/>
      <c r="U57" s="1248"/>
      <c r="V57" s="1411">
        <f>V35*AD35+(T44*AD39+(AF44-AD35-P50)*X44+P47*T46+P50*V52)</f>
        <v>0.20000000000000004</v>
      </c>
      <c r="W57" s="1412"/>
      <c r="X57" s="1412"/>
      <c r="Y57" s="1412"/>
      <c r="Z57" s="1412"/>
      <c r="AA57" s="1436"/>
      <c r="AB57" s="1411">
        <f>V35*AD35+(AF44-AD35)*V52+(T44-T46)*(T44-T46)*AD39/T44</f>
        <v>0.018</v>
      </c>
      <c r="AC57" s="1412"/>
      <c r="AD57" s="1412"/>
      <c r="AE57" s="1412"/>
      <c r="AF57" s="1436"/>
      <c r="AG57" s="1411">
        <f>AB57</f>
        <v>0.018</v>
      </c>
      <c r="AH57" s="1412"/>
      <c r="AI57" s="1412"/>
      <c r="AJ57" s="1412"/>
      <c r="AK57" s="1436"/>
      <c r="AL57" s="1411">
        <f>0.5*(V57+AB57)</f>
        <v>0.10900000000000001</v>
      </c>
      <c r="AM57" s="1412"/>
      <c r="AN57" s="1412"/>
      <c r="AO57" s="1413"/>
      <c r="AP57" s="783"/>
      <c r="AQ57" s="588"/>
    </row>
    <row r="58" spans="1:43" ht="13.5" customHeight="1">
      <c r="A58" s="817"/>
      <c r="B58" s="1247" t="s">
        <v>241</v>
      </c>
      <c r="C58" s="1491"/>
      <c r="D58" s="1491"/>
      <c r="E58" s="1491"/>
      <c r="F58" s="1491"/>
      <c r="G58" s="1491"/>
      <c r="H58" s="1492"/>
      <c r="I58" s="1411">
        <f>I57*24.5</f>
        <v>0</v>
      </c>
      <c r="J58" s="1412"/>
      <c r="K58" s="1412"/>
      <c r="L58" s="1413"/>
      <c r="M58" s="1168" t="s">
        <v>510</v>
      </c>
      <c r="N58" s="1247"/>
      <c r="O58" s="1247"/>
      <c r="P58" s="1247"/>
      <c r="Q58" s="1247"/>
      <c r="R58" s="1247"/>
      <c r="S58" s="1247"/>
      <c r="T58" s="1247"/>
      <c r="U58" s="1248"/>
      <c r="V58" s="1411">
        <f>V57*24.5</f>
        <v>4.900000000000001</v>
      </c>
      <c r="W58" s="1412"/>
      <c r="X58" s="1412"/>
      <c r="Y58" s="1412"/>
      <c r="Z58" s="1412"/>
      <c r="AA58" s="1436"/>
      <c r="AB58" s="1411">
        <f>AB57*24.5</f>
        <v>0.44099999999999995</v>
      </c>
      <c r="AC58" s="1412"/>
      <c r="AD58" s="1412"/>
      <c r="AE58" s="1412"/>
      <c r="AF58" s="1436"/>
      <c r="AG58" s="1411">
        <f>AG57*24.5</f>
        <v>0.44099999999999995</v>
      </c>
      <c r="AH58" s="1412"/>
      <c r="AI58" s="1412"/>
      <c r="AJ58" s="1412"/>
      <c r="AK58" s="1436"/>
      <c r="AL58" s="1411">
        <f>AL57*24.5</f>
        <v>2.6705000000000005</v>
      </c>
      <c r="AM58" s="1412"/>
      <c r="AN58" s="1412"/>
      <c r="AO58" s="1413"/>
      <c r="AP58" s="783"/>
      <c r="AQ58" s="588"/>
    </row>
    <row r="59" spans="1:44" ht="13.5" customHeight="1">
      <c r="A59" s="1122"/>
      <c r="B59" s="1284" t="s">
        <v>478</v>
      </c>
      <c r="C59" s="1493"/>
      <c r="D59" s="1493"/>
      <c r="E59" s="1493"/>
      <c r="F59" s="1493"/>
      <c r="G59" s="1493"/>
      <c r="H59" s="1494"/>
      <c r="I59" s="1411">
        <f>I58*X7</f>
        <v>0</v>
      </c>
      <c r="J59" s="1412"/>
      <c r="K59" s="1412"/>
      <c r="L59" s="1413"/>
      <c r="M59" s="1410" t="s">
        <v>509</v>
      </c>
      <c r="N59" s="1284"/>
      <c r="O59" s="1284"/>
      <c r="P59" s="1284"/>
      <c r="Q59" s="1284"/>
      <c r="R59" s="1284"/>
      <c r="S59" s="1284"/>
      <c r="T59" s="1284"/>
      <c r="U59" s="1285"/>
      <c r="V59" s="1411">
        <f>W25</f>
        <v>22</v>
      </c>
      <c r="W59" s="1412"/>
      <c r="X59" s="1412"/>
      <c r="Y59" s="1412"/>
      <c r="Z59" s="1412"/>
      <c r="AA59" s="1436"/>
      <c r="AB59" s="1411">
        <f>C25</f>
        <v>1</v>
      </c>
      <c r="AC59" s="1412"/>
      <c r="AD59" s="1412"/>
      <c r="AE59" s="1412"/>
      <c r="AF59" s="1436"/>
      <c r="AG59" s="1411">
        <f>AN25</f>
        <v>1</v>
      </c>
      <c r="AH59" s="1412"/>
      <c r="AI59" s="1412"/>
      <c r="AJ59" s="1412"/>
      <c r="AK59" s="1436"/>
      <c r="AL59" s="1411">
        <f>I25</f>
        <v>0.5</v>
      </c>
      <c r="AM59" s="1412"/>
      <c r="AN59" s="1412"/>
      <c r="AO59" s="1413"/>
      <c r="AP59" s="783"/>
      <c r="AQ59" s="588"/>
      <c r="AR59" s="588"/>
    </row>
    <row r="60" spans="1:43" ht="13.5" customHeight="1">
      <c r="A60" s="1122"/>
      <c r="B60" s="724" t="s">
        <v>432</v>
      </c>
      <c r="C60" s="1069"/>
      <c r="D60" s="1080"/>
      <c r="E60" s="1080"/>
      <c r="F60" s="1080"/>
      <c r="G60" s="1080"/>
      <c r="H60" s="1080"/>
      <c r="I60" s="1080"/>
      <c r="J60" s="1080"/>
      <c r="K60" s="1080"/>
      <c r="L60" s="1124"/>
      <c r="M60" s="1410" t="s">
        <v>580</v>
      </c>
      <c r="N60" s="1284"/>
      <c r="O60" s="1284"/>
      <c r="P60" s="1284"/>
      <c r="Q60" s="1284"/>
      <c r="R60" s="1284"/>
      <c r="S60" s="1284"/>
      <c r="T60" s="1284"/>
      <c r="U60" s="1285"/>
      <c r="V60" s="1405">
        <f>(V58*V59+AB58*AB59+AG58*AG59+AL58*AL59*2+I59)/2</f>
        <v>55.67625000000002</v>
      </c>
      <c r="W60" s="1385"/>
      <c r="X60" s="1385"/>
      <c r="Y60" s="1385"/>
      <c r="Z60" s="1385"/>
      <c r="AA60" s="1385"/>
      <c r="AB60" s="1385"/>
      <c r="AC60" s="1385"/>
      <c r="AD60" s="1385"/>
      <c r="AE60" s="1385"/>
      <c r="AF60" s="1385"/>
      <c r="AG60" s="1385"/>
      <c r="AH60" s="1385"/>
      <c r="AI60" s="1385"/>
      <c r="AJ60" s="1385"/>
      <c r="AK60" s="1385"/>
      <c r="AL60" s="1385"/>
      <c r="AM60" s="1385"/>
      <c r="AN60" s="1385"/>
      <c r="AO60" s="1406"/>
      <c r="AP60" s="818"/>
      <c r="AQ60" s="588"/>
    </row>
    <row r="61" spans="1:43" ht="13.5" customHeight="1" thickBot="1">
      <c r="A61" s="1122"/>
      <c r="B61" s="1074"/>
      <c r="C61" s="1074"/>
      <c r="D61" s="1074"/>
      <c r="E61" s="1074"/>
      <c r="F61" s="1074"/>
      <c r="G61" s="1074"/>
      <c r="H61" s="1074"/>
      <c r="I61" s="1074"/>
      <c r="J61" s="1074"/>
      <c r="K61" s="1074"/>
      <c r="L61" s="819"/>
      <c r="M61" s="1397" t="s">
        <v>513</v>
      </c>
      <c r="N61" s="1398"/>
      <c r="O61" s="1398"/>
      <c r="P61" s="1398"/>
      <c r="Q61" s="1398"/>
      <c r="R61" s="1398"/>
      <c r="S61" s="1398"/>
      <c r="T61" s="1398"/>
      <c r="U61" s="1399"/>
      <c r="V61" s="1407"/>
      <c r="W61" s="1408"/>
      <c r="X61" s="1408"/>
      <c r="Y61" s="1408"/>
      <c r="Z61" s="1408"/>
      <c r="AA61" s="1408"/>
      <c r="AB61" s="1408"/>
      <c r="AC61" s="1408"/>
      <c r="AD61" s="1408"/>
      <c r="AE61" s="1408"/>
      <c r="AF61" s="1408"/>
      <c r="AG61" s="1408"/>
      <c r="AH61" s="1408"/>
      <c r="AI61" s="1408"/>
      <c r="AJ61" s="1408"/>
      <c r="AK61" s="1408"/>
      <c r="AL61" s="1408"/>
      <c r="AM61" s="1408"/>
      <c r="AN61" s="1408"/>
      <c r="AO61" s="1409"/>
      <c r="AP61" s="818"/>
      <c r="AQ61" s="588"/>
    </row>
    <row r="62" spans="1:43" ht="13.5" customHeight="1">
      <c r="A62" s="1089"/>
      <c r="B62" s="1080"/>
      <c r="C62" s="1080"/>
      <c r="D62" s="1080"/>
      <c r="E62" s="1080"/>
      <c r="F62" s="1080"/>
      <c r="G62" s="1080"/>
      <c r="H62" s="1080"/>
      <c r="I62" s="1080"/>
      <c r="J62" s="1080"/>
      <c r="K62" s="1080"/>
      <c r="L62" s="820"/>
      <c r="M62" s="1070"/>
      <c r="N62" s="820"/>
      <c r="O62" s="820"/>
      <c r="P62" s="820"/>
      <c r="Q62" s="820"/>
      <c r="R62" s="820"/>
      <c r="S62" s="820"/>
      <c r="T62" s="820"/>
      <c r="U62" s="820"/>
      <c r="V62" s="821"/>
      <c r="W62" s="821"/>
      <c r="X62" s="821"/>
      <c r="Y62" s="821"/>
      <c r="Z62" s="821"/>
      <c r="AA62" s="821"/>
      <c r="AB62" s="821"/>
      <c r="AC62" s="821"/>
      <c r="AD62" s="821"/>
      <c r="AE62" s="821"/>
      <c r="AF62" s="821"/>
      <c r="AG62" s="821"/>
      <c r="AH62" s="821"/>
      <c r="AI62" s="821"/>
      <c r="AJ62" s="821"/>
      <c r="AK62" s="821"/>
      <c r="AL62" s="821"/>
      <c r="AM62" s="821"/>
      <c r="AN62" s="821"/>
      <c r="AO62" s="821"/>
      <c r="AP62" s="822"/>
      <c r="AQ62" s="588"/>
    </row>
    <row r="63" spans="1:43" ht="13.5" customHeight="1">
      <c r="A63" s="1089"/>
      <c r="B63" s="1070"/>
      <c r="C63" s="738" t="s">
        <v>436</v>
      </c>
      <c r="D63" s="1070"/>
      <c r="E63" s="1070"/>
      <c r="F63" s="1070"/>
      <c r="G63" s="1070"/>
      <c r="H63" s="1070"/>
      <c r="I63" s="1070"/>
      <c r="J63" s="1070"/>
      <c r="K63" s="590"/>
      <c r="L63" s="590"/>
      <c r="M63" s="590"/>
      <c r="N63" s="590"/>
      <c r="O63" s="590"/>
      <c r="P63" s="590"/>
      <c r="Q63" s="590"/>
      <c r="R63" s="590"/>
      <c r="S63" s="590"/>
      <c r="T63" s="590"/>
      <c r="U63" s="590"/>
      <c r="V63" s="590"/>
      <c r="W63" s="590"/>
      <c r="X63" s="590"/>
      <c r="Y63" s="590"/>
      <c r="Z63" s="590"/>
      <c r="AA63" s="590"/>
      <c r="AB63" s="590"/>
      <c r="AC63" s="823"/>
      <c r="AD63" s="823"/>
      <c r="AE63" s="823"/>
      <c r="AF63" s="823"/>
      <c r="AG63" s="823"/>
      <c r="AH63" s="823"/>
      <c r="AI63" s="823"/>
      <c r="AJ63" s="823"/>
      <c r="AK63" s="823"/>
      <c r="AL63" s="823"/>
      <c r="AM63" s="823"/>
      <c r="AN63" s="823"/>
      <c r="AO63" s="1070"/>
      <c r="AP63" s="1088"/>
      <c r="AQ63" s="588"/>
    </row>
    <row r="64" spans="1:43" ht="13.5" customHeight="1">
      <c r="A64" s="1099"/>
      <c r="B64" s="1100"/>
      <c r="C64" s="1100"/>
      <c r="D64" s="995" t="s">
        <v>802</v>
      </c>
      <c r="E64" s="996"/>
      <c r="F64" s="996"/>
      <c r="G64" s="996"/>
      <c r="H64" s="996"/>
      <c r="I64" s="996"/>
      <c r="J64" s="996"/>
      <c r="K64" s="996"/>
      <c r="L64" s="996"/>
      <c r="M64" s="1100"/>
      <c r="N64" s="1100"/>
      <c r="O64" s="1100"/>
      <c r="P64" s="1100"/>
      <c r="Q64" s="1100"/>
      <c r="R64" s="1100"/>
      <c r="S64" s="1100"/>
      <c r="T64" s="1100"/>
      <c r="U64" s="1100"/>
      <c r="V64" s="1100"/>
      <c r="W64" s="1100"/>
      <c r="X64" s="1100"/>
      <c r="Y64" s="1100"/>
      <c r="Z64" s="1100"/>
      <c r="AA64" s="1100"/>
      <c r="AB64" s="1100"/>
      <c r="AC64" s="1100"/>
      <c r="AD64" s="1100"/>
      <c r="AE64" s="1100"/>
      <c r="AF64" s="1100"/>
      <c r="AG64" s="1100"/>
      <c r="AH64" s="1100"/>
      <c r="AI64" s="1100"/>
      <c r="AJ64" s="1100"/>
      <c r="AK64" s="1100"/>
      <c r="AL64" s="1100"/>
      <c r="AM64" s="1100"/>
      <c r="AN64" s="1100"/>
      <c r="AO64" s="1100"/>
      <c r="AP64" s="1102"/>
      <c r="AQ64" s="588"/>
    </row>
    <row r="65" spans="1:43" ht="13.5" customHeight="1">
      <c r="A65" s="1099"/>
      <c r="B65" s="1100"/>
      <c r="C65" s="1100"/>
      <c r="D65" s="995"/>
      <c r="E65" s="996"/>
      <c r="F65" s="996"/>
      <c r="G65" s="996"/>
      <c r="H65" s="996"/>
      <c r="I65" s="996"/>
      <c r="J65" s="996"/>
      <c r="K65" s="996"/>
      <c r="L65" s="996"/>
      <c r="M65" s="1100"/>
      <c r="N65" s="1100"/>
      <c r="O65" s="1100"/>
      <c r="P65" s="1100"/>
      <c r="Q65" s="1100"/>
      <c r="R65" s="1100"/>
      <c r="S65" s="1100"/>
      <c r="T65" s="1100"/>
      <c r="U65" s="1100"/>
      <c r="V65" s="1100"/>
      <c r="W65" s="1100"/>
      <c r="X65" s="1100"/>
      <c r="Y65" s="1100"/>
      <c r="Z65" s="1100"/>
      <c r="AA65" s="1100"/>
      <c r="AB65" s="1100"/>
      <c r="AC65" s="1100"/>
      <c r="AD65" s="1100"/>
      <c r="AE65" s="1100"/>
      <c r="AF65" s="1100"/>
      <c r="AG65" s="1100"/>
      <c r="AH65" s="1100"/>
      <c r="AI65" s="1100"/>
      <c r="AJ65" s="1100"/>
      <c r="AK65" s="1100"/>
      <c r="AL65" s="1100"/>
      <c r="AM65" s="1100"/>
      <c r="AN65" s="1100"/>
      <c r="AO65" s="1100"/>
      <c r="AP65" s="1102"/>
      <c r="AQ65" s="588"/>
    </row>
    <row r="66" spans="1:43" ht="13.5" customHeight="1" thickBot="1">
      <c r="A66" s="1103"/>
      <c r="B66" s="1104"/>
      <c r="C66" s="1104"/>
      <c r="D66" s="1104"/>
      <c r="E66" s="997"/>
      <c r="F66" s="997"/>
      <c r="G66" s="997"/>
      <c r="H66" s="997"/>
      <c r="I66" s="997"/>
      <c r="J66" s="997"/>
      <c r="K66" s="997"/>
      <c r="L66" s="997"/>
      <c r="M66" s="997"/>
      <c r="N66" s="997"/>
      <c r="O66" s="997"/>
      <c r="P66" s="997"/>
      <c r="Q66" s="997"/>
      <c r="R66" s="997"/>
      <c r="S66" s="997"/>
      <c r="T66" s="997"/>
      <c r="U66" s="997"/>
      <c r="V66" s="997"/>
      <c r="W66" s="997"/>
      <c r="X66" s="997"/>
      <c r="Y66" s="997"/>
      <c r="Z66" s="997"/>
      <c r="AA66" s="997"/>
      <c r="AB66" s="997"/>
      <c r="AC66" s="997"/>
      <c r="AD66" s="997"/>
      <c r="AE66" s="997"/>
      <c r="AF66" s="1104"/>
      <c r="AG66" s="1104"/>
      <c r="AH66" s="1104"/>
      <c r="AI66" s="1104"/>
      <c r="AJ66" s="1104"/>
      <c r="AK66" s="1104"/>
      <c r="AL66" s="1104"/>
      <c r="AM66" s="1104"/>
      <c r="AN66" s="1104"/>
      <c r="AO66" s="1104"/>
      <c r="AP66" s="1105"/>
      <c r="AQ66" s="588"/>
    </row>
    <row r="67" spans="4:43" ht="13.5" customHeight="1">
      <c r="D67" s="586"/>
      <c r="AQ67" s="588"/>
    </row>
    <row r="68" ht="13.5" customHeight="1">
      <c r="AQ68" s="588"/>
    </row>
    <row r="69" ht="13.5" customHeight="1">
      <c r="AQ69" s="588"/>
    </row>
    <row r="70" ht="13.5" customHeight="1">
      <c r="AQ70" s="588"/>
    </row>
    <row r="71" ht="13.5" customHeight="1">
      <c r="AQ71" s="588"/>
    </row>
    <row r="72" ht="13.5" customHeight="1">
      <c r="AQ72" s="588"/>
    </row>
    <row r="73" ht="13.5" customHeight="1">
      <c r="AQ73" s="588"/>
    </row>
    <row r="74" ht="13.5" customHeight="1">
      <c r="AQ74" s="588"/>
    </row>
    <row r="75" ht="13.5" customHeight="1">
      <c r="AQ75" s="588"/>
    </row>
    <row r="76" ht="13.5" customHeight="1">
      <c r="AQ76" s="588"/>
    </row>
    <row r="77" ht="13.5" customHeight="1">
      <c r="AQ77" s="588"/>
    </row>
    <row r="78" ht="13.5" customHeight="1">
      <c r="AQ78" s="588"/>
    </row>
    <row r="79" ht="13.5" customHeight="1">
      <c r="AQ79" s="588"/>
    </row>
    <row r="80" ht="13.5" customHeight="1"/>
    <row r="81" ht="13.5" customHeight="1"/>
    <row r="82" ht="13.5" customHeight="1"/>
    <row r="83" ht="13.5" customHeight="1"/>
    <row r="84" ht="13.5" customHeight="1"/>
    <row r="85" ht="13.5" customHeight="1"/>
    <row r="86" ht="13.5" customHeight="1"/>
    <row r="87" ht="13.5" customHeight="1"/>
    <row r="88" ht="13.5" customHeight="1"/>
  </sheetData>
  <sheetProtection password="9350" sheet="1" scenarios="1" formatCells="0" selectLockedCells="1"/>
  <mergeCells count="75">
    <mergeCell ref="A3:AM3"/>
    <mergeCell ref="AG57:AK57"/>
    <mergeCell ref="AG56:AK56"/>
    <mergeCell ref="S14:U14"/>
    <mergeCell ref="W25:Y25"/>
    <mergeCell ref="W27:Y27"/>
    <mergeCell ref="V57:AA57"/>
    <mergeCell ref="V52:X52"/>
    <mergeCell ref="AB57:AF57"/>
    <mergeCell ref="AB56:AF56"/>
    <mergeCell ref="AI26:AK26"/>
    <mergeCell ref="V59:AA59"/>
    <mergeCell ref="AB58:AF58"/>
    <mergeCell ref="B58:H58"/>
    <mergeCell ref="I58:L58"/>
    <mergeCell ref="V58:AA58"/>
    <mergeCell ref="AB59:AF59"/>
    <mergeCell ref="B57:H57"/>
    <mergeCell ref="I57:L57"/>
    <mergeCell ref="B59:H59"/>
    <mergeCell ref="I59:L59"/>
    <mergeCell ref="P6:W6"/>
    <mergeCell ref="D32:J32"/>
    <mergeCell ref="V56:AA56"/>
    <mergeCell ref="P47:P49"/>
    <mergeCell ref="P50:P52"/>
    <mergeCell ref="V35:X35"/>
    <mergeCell ref="C35:E35"/>
    <mergeCell ref="G35:I35"/>
    <mergeCell ref="T32:Z32"/>
    <mergeCell ref="P7:W7"/>
    <mergeCell ref="A1:AK1"/>
    <mergeCell ref="R11:Y11"/>
    <mergeCell ref="AF6:AM6"/>
    <mergeCell ref="AF7:AI7"/>
    <mergeCell ref="AJ7:AM7"/>
    <mergeCell ref="A4:AP4"/>
    <mergeCell ref="AN5:AP5"/>
    <mergeCell ref="D5:G5"/>
    <mergeCell ref="X7:AE7"/>
    <mergeCell ref="P42:R42"/>
    <mergeCell ref="AD44:AD46"/>
    <mergeCell ref="T44:V44"/>
    <mergeCell ref="X44:Z44"/>
    <mergeCell ref="T46:V46"/>
    <mergeCell ref="AL58:AO58"/>
    <mergeCell ref="AL59:AO59"/>
    <mergeCell ref="AD39:AD42"/>
    <mergeCell ref="AD35:AD37"/>
    <mergeCell ref="AF44:AF46"/>
    <mergeCell ref="AG59:AK59"/>
    <mergeCell ref="AG58:AK58"/>
    <mergeCell ref="AF47:AF49"/>
    <mergeCell ref="AI50:AN51"/>
    <mergeCell ref="AL56:AO56"/>
    <mergeCell ref="A6:G7"/>
    <mergeCell ref="V14:X14"/>
    <mergeCell ref="C27:E27"/>
    <mergeCell ref="AM27:AN27"/>
    <mergeCell ref="AN25:AO25"/>
    <mergeCell ref="H6:O6"/>
    <mergeCell ref="H7:O7"/>
    <mergeCell ref="X6:AE6"/>
    <mergeCell ref="C25:E25"/>
    <mergeCell ref="I25:K25"/>
    <mergeCell ref="M61:U61"/>
    <mergeCell ref="M55:AO55"/>
    <mergeCell ref="B55:L55"/>
    <mergeCell ref="V60:AO60"/>
    <mergeCell ref="V61:AO61"/>
    <mergeCell ref="M59:U59"/>
    <mergeCell ref="M58:U58"/>
    <mergeCell ref="M57:U57"/>
    <mergeCell ref="M60:U60"/>
    <mergeCell ref="AL57:AO57"/>
  </mergeCells>
  <printOptions/>
  <pageMargins left="0.7874015748031497" right="0.3937007874015748" top="0.55" bottom="0.1968503937007874" header="0.4" footer="0.34"/>
  <pageSetup horizontalDpi="300" verticalDpi="300" orientation="portrait" paperSize="9" r:id="rId3"/>
  <headerFooter alignWithMargins="0">
    <oddHeader>&amp;L&amp;"ＭＳ Ｐ明朝,標準"&amp;8H24-070</oddHeader>
  </headerFooter>
  <drawing r:id="rId2"/>
  <legacyDrawing r:id="rId1"/>
</worksheet>
</file>

<file path=xl/worksheets/sheet5.xml><?xml version="1.0" encoding="utf-8"?>
<worksheet xmlns="http://schemas.openxmlformats.org/spreadsheetml/2006/main" xmlns:r="http://schemas.openxmlformats.org/officeDocument/2006/relationships">
  <dimension ref="A1:AV63"/>
  <sheetViews>
    <sheetView showGridLines="0" view="pageBreakPreview" zoomScaleSheetLayoutView="100" workbookViewId="0" topLeftCell="A1">
      <selection activeCell="D10" sqref="D10:F10"/>
    </sheetView>
  </sheetViews>
  <sheetFormatPr defaultColWidth="9.00390625" defaultRowHeight="13.5"/>
  <cols>
    <col min="1" max="25" width="2.25390625" style="0" customWidth="1"/>
    <col min="26" max="26" width="2.00390625" style="0" customWidth="1"/>
    <col min="27" max="30" width="2.25390625" style="0" customWidth="1"/>
    <col min="31" max="33" width="2.00390625" style="0" customWidth="1"/>
    <col min="34" max="34" width="1.75390625" style="0" customWidth="1"/>
    <col min="35" max="36" width="2.25390625" style="0" customWidth="1"/>
    <col min="37" max="37" width="1.875" style="0" customWidth="1"/>
    <col min="38" max="38" width="2.00390625" style="0" customWidth="1"/>
    <col min="39" max="39" width="2.375" style="0" customWidth="1"/>
    <col min="40" max="40" width="3.375" style="0" customWidth="1"/>
    <col min="41" max="41" width="2.50390625" style="0" customWidth="1"/>
    <col min="42" max="47" width="2.25390625" style="0" customWidth="1"/>
  </cols>
  <sheetData>
    <row r="1" spans="1:42" ht="15.75" customHeight="1">
      <c r="A1" s="1589" t="s">
        <v>100</v>
      </c>
      <c r="B1" s="1589"/>
      <c r="C1" s="1589"/>
      <c r="D1" s="1589"/>
      <c r="E1" s="1589"/>
      <c r="F1" s="1589"/>
      <c r="G1" s="1589"/>
      <c r="H1" s="1589"/>
      <c r="I1" s="1589"/>
      <c r="J1" s="1589"/>
      <c r="K1" s="1589"/>
      <c r="L1" s="1589"/>
      <c r="M1" s="1589"/>
      <c r="N1" s="1589"/>
      <c r="O1" s="1589"/>
      <c r="P1" s="1589"/>
      <c r="Q1" s="1589"/>
      <c r="R1" s="1589"/>
      <c r="S1" s="1589"/>
      <c r="T1" s="1589"/>
      <c r="U1" s="1589"/>
      <c r="V1" s="1589"/>
      <c r="W1" s="1589"/>
      <c r="X1" s="1589"/>
      <c r="Y1" s="1589"/>
      <c r="Z1" s="1589"/>
      <c r="AA1" s="1589"/>
      <c r="AB1" s="1589"/>
      <c r="AC1" s="1589"/>
      <c r="AD1" s="1589"/>
      <c r="AE1" s="1589"/>
      <c r="AF1" s="1589"/>
      <c r="AG1" s="1589"/>
      <c r="AH1" s="1589"/>
      <c r="AI1" s="1589"/>
      <c r="AJ1" s="1589"/>
      <c r="AK1" s="1589"/>
      <c r="AL1" s="1589"/>
      <c r="AM1" s="1589"/>
      <c r="AN1" s="1589"/>
      <c r="AO1" s="14"/>
      <c r="AP1" s="12"/>
    </row>
    <row r="2" spans="1:42" ht="13.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4"/>
      <c r="AP2" s="12"/>
    </row>
    <row r="3" spans="1:48" ht="13.5" customHeight="1">
      <c r="A3" s="1613" t="s">
        <v>709</v>
      </c>
      <c r="B3" s="1613"/>
      <c r="C3" s="1613"/>
      <c r="D3" s="1613"/>
      <c r="E3" s="1613"/>
      <c r="F3" s="1613"/>
      <c r="G3" s="1613"/>
      <c r="H3" s="1613"/>
      <c r="I3" s="1613"/>
      <c r="J3" s="1613"/>
      <c r="K3" s="1613"/>
      <c r="L3" s="1613"/>
      <c r="M3" s="1613"/>
      <c r="N3" s="1613"/>
      <c r="O3" s="1613"/>
      <c r="P3" s="1613"/>
      <c r="Q3" s="1613"/>
      <c r="R3" s="1613"/>
      <c r="S3" s="1613"/>
      <c r="T3" s="1613"/>
      <c r="U3" s="1613"/>
      <c r="V3" s="1613"/>
      <c r="W3" s="1613"/>
      <c r="X3" s="1613"/>
      <c r="Y3" s="1613"/>
      <c r="Z3" s="1613"/>
      <c r="AA3" s="1613"/>
      <c r="AB3" s="1613"/>
      <c r="AC3" s="1613"/>
      <c r="AD3" s="1613"/>
      <c r="AE3" s="1613"/>
      <c r="AF3" s="1613"/>
      <c r="AG3" s="1613"/>
      <c r="AH3" s="1613"/>
      <c r="AI3" s="1613"/>
      <c r="AJ3" s="1613"/>
      <c r="AK3" s="1613"/>
      <c r="AL3" s="1613"/>
      <c r="AM3" s="1613"/>
      <c r="AN3" s="321"/>
      <c r="AO3" s="14"/>
      <c r="AP3" s="12"/>
      <c r="AV3" s="255"/>
    </row>
    <row r="4" spans="1:42" ht="13.5" customHeight="1" thickBot="1">
      <c r="A4" s="1590" t="s">
        <v>243</v>
      </c>
      <c r="B4" s="1590"/>
      <c r="C4" s="1590"/>
      <c r="D4" s="1590"/>
      <c r="E4" s="1590"/>
      <c r="F4" s="1590"/>
      <c r="G4" s="1590"/>
      <c r="H4" s="1590"/>
      <c r="I4" s="1590"/>
      <c r="J4" s="1591"/>
      <c r="K4" s="1591"/>
      <c r="L4" s="1590"/>
      <c r="M4" s="1590"/>
      <c r="N4" s="1590"/>
      <c r="O4" s="1590"/>
      <c r="P4" s="1590"/>
      <c r="Q4" s="1590"/>
      <c r="R4" s="1590"/>
      <c r="S4" s="1590"/>
      <c r="T4" s="1590"/>
      <c r="U4" s="1590"/>
      <c r="V4" s="1590"/>
      <c r="W4" s="1590"/>
      <c r="X4" s="1590"/>
      <c r="Y4" s="1590"/>
      <c r="Z4" s="1590"/>
      <c r="AA4" s="1590"/>
      <c r="AB4" s="1590"/>
      <c r="AC4" s="1590"/>
      <c r="AD4" s="1590"/>
      <c r="AE4" s="1590"/>
      <c r="AF4" s="1590"/>
      <c r="AG4" s="1590"/>
      <c r="AH4" s="1590"/>
      <c r="AI4" s="1590"/>
      <c r="AJ4" s="1590"/>
      <c r="AK4" s="1590"/>
      <c r="AL4" s="1590"/>
      <c r="AM4" s="1590"/>
      <c r="AN4" s="1590"/>
      <c r="AO4" s="76"/>
      <c r="AP4" s="14"/>
    </row>
    <row r="5" spans="1:42" ht="13.5" customHeight="1">
      <c r="A5" s="17"/>
      <c r="B5" s="18"/>
      <c r="C5" s="18"/>
      <c r="D5" s="18"/>
      <c r="E5" s="18"/>
      <c r="F5" s="18"/>
      <c r="G5" s="18"/>
      <c r="H5" s="18"/>
      <c r="J5" s="106"/>
      <c r="K5" s="106"/>
      <c r="L5" s="106"/>
      <c r="M5" s="106"/>
      <c r="N5" s="106"/>
      <c r="O5" s="106"/>
      <c r="P5" s="106"/>
      <c r="Q5" s="18"/>
      <c r="R5" s="18"/>
      <c r="S5" s="18"/>
      <c r="T5" s="18"/>
      <c r="U5" s="18"/>
      <c r="V5" s="18"/>
      <c r="W5" s="18"/>
      <c r="X5" s="18"/>
      <c r="Y5" s="18"/>
      <c r="Z5" s="18"/>
      <c r="AA5" s="18"/>
      <c r="AB5" s="18"/>
      <c r="AD5" s="106"/>
      <c r="AE5" s="106"/>
      <c r="AF5" s="106"/>
      <c r="AG5" s="106"/>
      <c r="AH5" s="106"/>
      <c r="AI5" s="106"/>
      <c r="AJ5" s="106"/>
      <c r="AK5" s="18"/>
      <c r="AL5" s="18"/>
      <c r="AM5" s="18"/>
      <c r="AN5" s="18"/>
      <c r="AO5" s="21"/>
      <c r="AP5" s="20"/>
    </row>
    <row r="6" spans="1:48" ht="13.5" customHeight="1">
      <c r="A6" s="102"/>
      <c r="B6" s="140"/>
      <c r="C6" s="140"/>
      <c r="D6" s="152"/>
      <c r="E6" s="1538" t="s">
        <v>250</v>
      </c>
      <c r="F6" s="1539"/>
      <c r="G6" s="1539"/>
      <c r="H6" s="1539"/>
      <c r="I6" s="1540"/>
      <c r="J6" s="14"/>
      <c r="K6" s="14"/>
      <c r="L6" s="14"/>
      <c r="M6" s="14"/>
      <c r="N6" s="1538" t="s">
        <v>251</v>
      </c>
      <c r="O6" s="1539"/>
      <c r="P6" s="1539"/>
      <c r="Q6" s="1540"/>
      <c r="R6" s="14"/>
      <c r="S6" s="14"/>
      <c r="T6" s="14"/>
      <c r="U6" s="153"/>
      <c r="V6" s="14"/>
      <c r="W6" s="1125" t="s">
        <v>575</v>
      </c>
      <c r="X6" s="14"/>
      <c r="AO6" s="2"/>
      <c r="AP6" s="20"/>
      <c r="AV6" s="14"/>
    </row>
    <row r="7" spans="1:42" ht="13.5" customHeight="1">
      <c r="A7" s="102"/>
      <c r="B7" s="140"/>
      <c r="C7" s="140"/>
      <c r="D7" s="152"/>
      <c r="F7" s="14"/>
      <c r="G7" s="14"/>
      <c r="H7" s="14"/>
      <c r="I7" s="14"/>
      <c r="J7" s="14"/>
      <c r="K7" s="14"/>
      <c r="L7" s="14"/>
      <c r="M7" s="14"/>
      <c r="N7" s="14"/>
      <c r="O7" s="14"/>
      <c r="P7" s="14"/>
      <c r="Q7" s="14"/>
      <c r="R7" s="14"/>
      <c r="S7" s="14"/>
      <c r="T7" s="14"/>
      <c r="U7" s="153"/>
      <c r="V7" s="153"/>
      <c r="W7" s="153"/>
      <c r="X7" s="153"/>
      <c r="Y7" s="153"/>
      <c r="Z7" s="153"/>
      <c r="AA7" s="153"/>
      <c r="AB7" s="421"/>
      <c r="AC7" s="421"/>
      <c r="AD7" s="421"/>
      <c r="AE7" s="421"/>
      <c r="AF7" s="421"/>
      <c r="AG7" s="394"/>
      <c r="AH7" s="422"/>
      <c r="AO7" s="2"/>
      <c r="AP7" s="20"/>
    </row>
    <row r="8" spans="1:42" ht="13.5" customHeight="1">
      <c r="A8" s="102"/>
      <c r="B8" s="140"/>
      <c r="C8" s="140"/>
      <c r="D8" s="152"/>
      <c r="F8" s="14"/>
      <c r="G8" s="47"/>
      <c r="H8" s="47"/>
      <c r="I8" s="47"/>
      <c r="J8" s="14"/>
      <c r="K8" s="14"/>
      <c r="L8" s="14"/>
      <c r="M8" s="14"/>
      <c r="N8" s="14"/>
      <c r="O8" s="47"/>
      <c r="P8" s="47"/>
      <c r="Q8" s="14"/>
      <c r="R8" s="14"/>
      <c r="T8" s="14"/>
      <c r="U8" s="14"/>
      <c r="V8" s="14"/>
      <c r="W8" s="14"/>
      <c r="X8" s="14"/>
      <c r="Y8" s="14"/>
      <c r="Z8" s="14"/>
      <c r="AA8" s="14"/>
      <c r="AB8" s="8"/>
      <c r="AC8" s="8"/>
      <c r="AD8" s="8"/>
      <c r="AE8" s="8"/>
      <c r="AF8" s="8"/>
      <c r="AG8" s="8"/>
      <c r="AJ8" s="8"/>
      <c r="AO8" s="2"/>
      <c r="AP8" s="20"/>
    </row>
    <row r="9" spans="1:42" ht="8.25" customHeight="1">
      <c r="A9" s="102"/>
      <c r="B9" s="140"/>
      <c r="C9" s="140"/>
      <c r="D9" s="14"/>
      <c r="F9" s="14"/>
      <c r="G9" s="14"/>
      <c r="H9" s="14"/>
      <c r="I9" s="14"/>
      <c r="J9" s="14"/>
      <c r="K9" s="138"/>
      <c r="L9" s="138"/>
      <c r="M9" s="138"/>
      <c r="N9" s="414"/>
      <c r="O9" s="47"/>
      <c r="P9" s="47"/>
      <c r="Q9" s="47"/>
      <c r="R9" s="47"/>
      <c r="S9" s="47"/>
      <c r="T9" s="14"/>
      <c r="U9" s="14"/>
      <c r="V9" s="14"/>
      <c r="W9" s="156"/>
      <c r="X9" s="156"/>
      <c r="Y9" s="14"/>
      <c r="AO9" s="2"/>
      <c r="AP9" s="20"/>
    </row>
    <row r="10" spans="1:42" ht="13.5" customHeight="1">
      <c r="A10" s="102"/>
      <c r="B10" s="140"/>
      <c r="C10" s="140"/>
      <c r="D10" s="1420">
        <v>0</v>
      </c>
      <c r="E10" s="1418"/>
      <c r="F10" s="1598"/>
      <c r="G10" s="158"/>
      <c r="H10" s="14"/>
      <c r="I10" s="14"/>
      <c r="J10" s="392"/>
      <c r="K10" s="1599">
        <f>'主桁'!P7-'主桁'!V35</f>
        <v>0</v>
      </c>
      <c r="L10" s="1599"/>
      <c r="M10" s="1599"/>
      <c r="N10" s="1600"/>
      <c r="O10" s="14"/>
      <c r="P10" s="14"/>
      <c r="Q10" s="14"/>
      <c r="R10" s="47" t="s">
        <v>199</v>
      </c>
      <c r="AO10" s="2"/>
      <c r="AP10" s="20"/>
    </row>
    <row r="11" spans="1:42" ht="7.5" customHeight="1">
      <c r="A11" s="102"/>
      <c r="B11" s="140"/>
      <c r="C11" s="140"/>
      <c r="D11" s="411"/>
      <c r="E11" s="382"/>
      <c r="F11" s="36"/>
      <c r="G11" s="14"/>
      <c r="H11" s="14"/>
      <c r="I11" s="14"/>
      <c r="J11" s="14"/>
      <c r="K11" s="408"/>
      <c r="L11" s="14"/>
      <c r="M11" s="36"/>
      <c r="N11" s="407"/>
      <c r="O11" s="14"/>
      <c r="P11" s="14"/>
      <c r="Q11" s="14"/>
      <c r="R11" s="14"/>
      <c r="S11" s="14"/>
      <c r="T11" s="14"/>
      <c r="U11" s="155"/>
      <c r="V11" s="14"/>
      <c r="W11" s="156"/>
      <c r="X11" s="156"/>
      <c r="Y11" s="1593" t="s">
        <v>244</v>
      </c>
      <c r="Z11" s="1593"/>
      <c r="AA11" s="1593"/>
      <c r="AB11" s="1593"/>
      <c r="AC11" s="1593"/>
      <c r="AD11" s="1593"/>
      <c r="AE11" s="1593"/>
      <c r="AF11" s="1593"/>
      <c r="AG11" s="1593"/>
      <c r="AM11" s="70"/>
      <c r="AN11" s="70"/>
      <c r="AO11" s="198"/>
      <c r="AP11" s="20"/>
    </row>
    <row r="12" spans="1:42" ht="13.5" customHeight="1" thickBot="1">
      <c r="A12" s="102"/>
      <c r="B12" s="1586">
        <f>'主桁'!AD35</f>
        <v>0.25</v>
      </c>
      <c r="C12" s="141"/>
      <c r="D12" s="412"/>
      <c r="E12" s="76"/>
      <c r="F12" s="78"/>
      <c r="G12" s="76"/>
      <c r="H12" s="76"/>
      <c r="I12" s="76"/>
      <c r="J12" s="76"/>
      <c r="K12" s="78"/>
      <c r="L12" s="76"/>
      <c r="M12" s="78"/>
      <c r="N12" s="76"/>
      <c r="O12" s="76"/>
      <c r="P12" s="76"/>
      <c r="Q12" s="76"/>
      <c r="R12" s="76"/>
      <c r="S12" s="76"/>
      <c r="T12" s="76"/>
      <c r="U12" s="155"/>
      <c r="V12" s="14"/>
      <c r="W12" s="14"/>
      <c r="X12" s="24"/>
      <c r="Y12" s="1594"/>
      <c r="Z12" s="1594"/>
      <c r="AA12" s="1594"/>
      <c r="AB12" s="1594"/>
      <c r="AC12" s="1594"/>
      <c r="AD12" s="1594"/>
      <c r="AE12" s="1594"/>
      <c r="AF12" s="1594"/>
      <c r="AG12" s="1594"/>
      <c r="AH12" s="48"/>
      <c r="AI12" s="48"/>
      <c r="AJ12" s="48"/>
      <c r="AK12" s="48"/>
      <c r="AL12" s="84"/>
      <c r="AM12" s="1522" t="s">
        <v>136</v>
      </c>
      <c r="AN12" s="1523"/>
      <c r="AO12" s="1592"/>
      <c r="AP12" s="20"/>
    </row>
    <row r="13" spans="1:42" ht="13.5" customHeight="1" thickBot="1">
      <c r="A13" s="102"/>
      <c r="B13" s="1587"/>
      <c r="C13" s="409"/>
      <c r="D13" s="410"/>
      <c r="E13" s="161"/>
      <c r="F13" s="159"/>
      <c r="G13" s="17"/>
      <c r="H13" s="14"/>
      <c r="I13" s="14"/>
      <c r="J13" s="14"/>
      <c r="K13" s="14"/>
      <c r="L13" s="161"/>
      <c r="M13" s="160"/>
      <c r="N13" s="17"/>
      <c r="O13" s="14"/>
      <c r="P13" s="14"/>
      <c r="Q13" s="14"/>
      <c r="R13" s="21"/>
      <c r="S13" s="161"/>
      <c r="T13" s="160"/>
      <c r="U13" s="155"/>
      <c r="V13" s="14"/>
      <c r="W13" s="14"/>
      <c r="X13" s="103"/>
      <c r="Y13" s="38"/>
      <c r="Z13" s="219"/>
      <c r="AA13" s="217"/>
      <c r="AB13" s="217"/>
      <c r="AC13" s="217"/>
      <c r="AD13" s="218"/>
      <c r="AE13" s="1595" t="s">
        <v>191</v>
      </c>
      <c r="AF13" s="1596"/>
      <c r="AG13" s="1596"/>
      <c r="AH13" s="1597"/>
      <c r="AI13" s="1595" t="s">
        <v>245</v>
      </c>
      <c r="AJ13" s="1596"/>
      <c r="AK13" s="1596"/>
      <c r="AL13" s="1597"/>
      <c r="AM13" s="44" t="s">
        <v>141</v>
      </c>
      <c r="AN13" s="44" t="s">
        <v>162</v>
      </c>
      <c r="AO13" s="45" t="s">
        <v>142</v>
      </c>
      <c r="AP13" s="20"/>
    </row>
    <row r="14" spans="1:45" ht="13.5" customHeight="1">
      <c r="A14" s="102"/>
      <c r="B14" s="1588"/>
      <c r="C14" s="140"/>
      <c r="D14" s="154"/>
      <c r="E14" s="14"/>
      <c r="F14" s="14"/>
      <c r="G14" s="14"/>
      <c r="H14" s="14"/>
      <c r="I14" s="14"/>
      <c r="J14" s="14"/>
      <c r="K14" s="14"/>
      <c r="L14" s="14"/>
      <c r="M14" s="14"/>
      <c r="Q14" s="8"/>
      <c r="R14" s="14"/>
      <c r="S14" s="14"/>
      <c r="T14" s="14"/>
      <c r="U14" s="155"/>
      <c r="V14" s="14"/>
      <c r="W14" s="36"/>
      <c r="X14" s="1537" t="s">
        <v>486</v>
      </c>
      <c r="Y14" s="1508"/>
      <c r="Z14" s="1508"/>
      <c r="AA14" s="1508"/>
      <c r="AB14" s="1508"/>
      <c r="AC14" s="1508"/>
      <c r="AD14" s="1509"/>
      <c r="AE14" s="1526">
        <f>(D10+0.5*K10)*B12</f>
        <v>0</v>
      </c>
      <c r="AF14" s="1527"/>
      <c r="AG14" s="1527"/>
      <c r="AH14" s="1528"/>
      <c r="AI14" s="1526">
        <f>K10*B12</f>
        <v>0</v>
      </c>
      <c r="AJ14" s="1527"/>
      <c r="AK14" s="1527"/>
      <c r="AL14" s="1528"/>
      <c r="AM14" s="900"/>
      <c r="AN14" s="965"/>
      <c r="AO14" s="902" t="s">
        <v>184</v>
      </c>
      <c r="AP14" s="20"/>
      <c r="AS14" s="8"/>
    </row>
    <row r="15" spans="1:42" ht="13.5" customHeight="1">
      <c r="A15" s="102"/>
      <c r="B15" s="140"/>
      <c r="C15" s="140"/>
      <c r="D15" s="14"/>
      <c r="E15" s="14"/>
      <c r="F15" s="14"/>
      <c r="G15" s="14"/>
      <c r="H15" s="14"/>
      <c r="I15" s="14"/>
      <c r="J15" s="14"/>
      <c r="K15" s="14"/>
      <c r="Q15" s="8"/>
      <c r="R15" s="14"/>
      <c r="S15" s="14"/>
      <c r="T15" s="14"/>
      <c r="U15" s="14"/>
      <c r="V15" s="14"/>
      <c r="W15" s="36"/>
      <c r="X15" s="1519" t="s">
        <v>252</v>
      </c>
      <c r="Y15" s="1520"/>
      <c r="Z15" s="1520"/>
      <c r="AA15" s="1520"/>
      <c r="AB15" s="1520"/>
      <c r="AC15" s="1520"/>
      <c r="AD15" s="1525"/>
      <c r="AE15" s="1526">
        <f>AE14*24.5</f>
        <v>0</v>
      </c>
      <c r="AF15" s="1527"/>
      <c r="AG15" s="1527"/>
      <c r="AH15" s="1528"/>
      <c r="AI15" s="1526">
        <f>AI14*24.5</f>
        <v>0</v>
      </c>
      <c r="AJ15" s="1527"/>
      <c r="AK15" s="1527"/>
      <c r="AL15" s="1528"/>
      <c r="AM15" s="900"/>
      <c r="AN15" s="965"/>
      <c r="AO15" s="902" t="s">
        <v>184</v>
      </c>
      <c r="AP15" s="20"/>
    </row>
    <row r="16" spans="1:42" ht="13.5" customHeight="1">
      <c r="A16" s="102"/>
      <c r="B16" s="140"/>
      <c r="C16" s="140"/>
      <c r="D16" s="14"/>
      <c r="E16" s="14"/>
      <c r="F16" s="14"/>
      <c r="G16" s="14"/>
      <c r="H16" s="14"/>
      <c r="I16" s="14"/>
      <c r="J16" s="14"/>
      <c r="K16" s="1585" t="s">
        <v>186</v>
      </c>
      <c r="L16" s="1585"/>
      <c r="M16" s="1585"/>
      <c r="N16" s="1585"/>
      <c r="O16" s="14"/>
      <c r="P16" s="14"/>
      <c r="Q16" s="14"/>
      <c r="R16" s="14"/>
      <c r="S16" s="14"/>
      <c r="T16" s="14"/>
      <c r="U16" s="14"/>
      <c r="V16" s="14"/>
      <c r="W16" s="36"/>
      <c r="X16" s="1519" t="s">
        <v>271</v>
      </c>
      <c r="Y16" s="1520"/>
      <c r="Z16" s="1520"/>
      <c r="AA16" s="1520"/>
      <c r="AB16" s="1520"/>
      <c r="AC16" s="1520"/>
      <c r="AD16" s="1525"/>
      <c r="AE16" s="1526">
        <f>'主桁'!V14</f>
        <v>25.1</v>
      </c>
      <c r="AF16" s="1527"/>
      <c r="AG16" s="1527"/>
      <c r="AH16" s="1527"/>
      <c r="AI16" s="1527"/>
      <c r="AJ16" s="1527"/>
      <c r="AK16" s="1527"/>
      <c r="AL16" s="1528"/>
      <c r="AM16" s="900"/>
      <c r="AN16" s="965"/>
      <c r="AO16" s="903"/>
      <c r="AP16" s="20"/>
    </row>
    <row r="17" spans="1:42" ht="13.5" customHeight="1">
      <c r="A17" s="102"/>
      <c r="B17" s="140"/>
      <c r="C17" s="140"/>
      <c r="D17" s="14"/>
      <c r="E17" s="14"/>
      <c r="F17" s="14"/>
      <c r="H17" s="14"/>
      <c r="I17" s="14"/>
      <c r="J17" s="14"/>
      <c r="K17" s="1607">
        <f>'主桁'!P7</f>
        <v>0</v>
      </c>
      <c r="L17" s="1608"/>
      <c r="M17" s="1608"/>
      <c r="N17" s="1609"/>
      <c r="O17" s="14"/>
      <c r="P17" s="14"/>
      <c r="Q17" s="14"/>
      <c r="R17" s="14"/>
      <c r="S17" s="14"/>
      <c r="T17" s="14"/>
      <c r="W17" s="65"/>
      <c r="X17" s="1522" t="s">
        <v>273</v>
      </c>
      <c r="Y17" s="1523"/>
      <c r="Z17" s="1523"/>
      <c r="AA17" s="1523"/>
      <c r="AB17" s="1523"/>
      <c r="AC17" s="1523"/>
      <c r="AD17" s="1524"/>
      <c r="AE17" s="1526">
        <f>AE14*24.5*AE16*0.5</f>
        <v>0</v>
      </c>
      <c r="AF17" s="1527"/>
      <c r="AG17" s="1527"/>
      <c r="AH17" s="1528"/>
      <c r="AI17" s="1526">
        <f>AI15*AE16*0.5</f>
        <v>0</v>
      </c>
      <c r="AJ17" s="1527"/>
      <c r="AK17" s="1527"/>
      <c r="AL17" s="1528"/>
      <c r="AM17" s="900"/>
      <c r="AN17" s="965"/>
      <c r="AO17" s="902" t="s">
        <v>184</v>
      </c>
      <c r="AP17" s="20"/>
    </row>
    <row r="18" spans="1:42" ht="13.5" customHeight="1">
      <c r="A18" s="102"/>
      <c r="B18" s="140"/>
      <c r="C18" s="140"/>
      <c r="D18" s="14"/>
      <c r="E18" s="14"/>
      <c r="F18" s="14"/>
      <c r="G18" s="14"/>
      <c r="H18" s="14"/>
      <c r="I18" s="14"/>
      <c r="J18" s="14"/>
      <c r="K18" s="14"/>
      <c r="L18" s="227"/>
      <c r="M18" s="47"/>
      <c r="N18" s="47"/>
      <c r="O18" s="47"/>
      <c r="P18" s="47"/>
      <c r="Q18" s="47"/>
      <c r="R18" s="47"/>
      <c r="S18" s="47"/>
      <c r="T18" s="47"/>
      <c r="U18" s="47"/>
      <c r="V18" s="47"/>
      <c r="W18" s="97"/>
      <c r="X18" s="1541" t="s">
        <v>274</v>
      </c>
      <c r="Y18" s="1542"/>
      <c r="Z18" s="1542"/>
      <c r="AA18" s="1542"/>
      <c r="AB18" s="1542"/>
      <c r="AC18" s="1542"/>
      <c r="AD18" s="1543"/>
      <c r="AE18" s="1604">
        <f>(AE17*2+('主桁'!H7-2)*AI17)*2</f>
        <v>0</v>
      </c>
      <c r="AF18" s="1605"/>
      <c r="AG18" s="1605"/>
      <c r="AH18" s="1605"/>
      <c r="AI18" s="1605"/>
      <c r="AJ18" s="1605"/>
      <c r="AK18" s="1605"/>
      <c r="AL18" s="1605"/>
      <c r="AM18" s="900"/>
      <c r="AN18" s="968"/>
      <c r="AO18" s="902" t="s">
        <v>184</v>
      </c>
      <c r="AP18" s="20"/>
    </row>
    <row r="19" spans="1:42" ht="13.5" customHeight="1">
      <c r="A19" s="102"/>
      <c r="B19" s="140"/>
      <c r="C19" s="140"/>
      <c r="D19" s="14"/>
      <c r="E19" s="14"/>
      <c r="F19" s="14"/>
      <c r="G19" s="14"/>
      <c r="H19" s="14"/>
      <c r="I19" s="14"/>
      <c r="J19" s="14"/>
      <c r="K19" s="14"/>
      <c r="L19" s="227"/>
      <c r="M19" s="47"/>
      <c r="N19" s="47"/>
      <c r="O19" s="47"/>
      <c r="P19" s="47"/>
      <c r="Q19" s="47"/>
      <c r="R19" s="47"/>
      <c r="S19" s="47"/>
      <c r="T19" s="47"/>
      <c r="U19" s="47"/>
      <c r="V19" s="47"/>
      <c r="W19" s="47"/>
      <c r="X19" s="98"/>
      <c r="Y19" s="98"/>
      <c r="Z19" s="98"/>
      <c r="AA19" s="98"/>
      <c r="AB19" s="98"/>
      <c r="AC19" s="98"/>
      <c r="AD19" s="98"/>
      <c r="AE19" s="363"/>
      <c r="AF19" s="363"/>
      <c r="AG19" s="363"/>
      <c r="AH19" s="363"/>
      <c r="AI19" s="363"/>
      <c r="AJ19" s="363"/>
      <c r="AK19" s="363"/>
      <c r="AL19" s="363"/>
      <c r="AM19" s="28"/>
      <c r="AN19" s="47"/>
      <c r="AO19" s="413"/>
      <c r="AP19" s="20"/>
    </row>
    <row r="20" spans="1:43" ht="13.5" customHeight="1">
      <c r="A20" s="6"/>
      <c r="B20" s="140"/>
      <c r="C20" s="140"/>
      <c r="D20" s="140"/>
      <c r="E20" s="14"/>
      <c r="F20" s="14"/>
      <c r="G20" s="14"/>
      <c r="H20" s="14"/>
      <c r="I20" s="14"/>
      <c r="J20" s="14"/>
      <c r="K20" s="14"/>
      <c r="L20" s="14"/>
      <c r="M20" s="14"/>
      <c r="N20" s="14"/>
      <c r="O20" s="14"/>
      <c r="P20" s="14"/>
      <c r="Q20" s="14"/>
      <c r="R20" s="14"/>
      <c r="S20" s="71"/>
      <c r="T20" s="69"/>
      <c r="U20" s="69"/>
      <c r="V20" s="69"/>
      <c r="W20" s="69"/>
      <c r="X20" s="69"/>
      <c r="Y20" s="69"/>
      <c r="Z20" s="69"/>
      <c r="AA20" s="69"/>
      <c r="AB20" s="69"/>
      <c r="AC20" s="69"/>
      <c r="AD20" s="69"/>
      <c r="AE20" s="69"/>
      <c r="AF20" s="69"/>
      <c r="AG20" s="69"/>
      <c r="AH20" s="14"/>
      <c r="AI20" s="14"/>
      <c r="AJ20" s="14"/>
      <c r="AK20" s="14"/>
      <c r="AL20" s="14"/>
      <c r="AM20" s="14"/>
      <c r="AN20" s="14"/>
      <c r="AO20" s="19"/>
      <c r="AP20" s="20"/>
      <c r="AQ20" s="14"/>
    </row>
    <row r="21" spans="1:43" ht="13.5" customHeight="1">
      <c r="A21" s="6"/>
      <c r="B21" s="14"/>
      <c r="C21" s="14"/>
      <c r="D21" s="14"/>
      <c r="E21" s="14"/>
      <c r="F21" s="14"/>
      <c r="G21" s="14"/>
      <c r="H21" s="14"/>
      <c r="N21" s="213"/>
      <c r="O21" s="213"/>
      <c r="P21" s="213"/>
      <c r="Q21" s="14"/>
      <c r="R21" s="14"/>
      <c r="S21" s="14"/>
      <c r="T21" s="1544" t="s">
        <v>246</v>
      </c>
      <c r="U21" s="1545"/>
      <c r="V21" s="1545"/>
      <c r="W21" s="1545"/>
      <c r="X21" s="1546"/>
      <c r="Y21" s="14"/>
      <c r="Z21" s="14"/>
      <c r="AA21" s="47"/>
      <c r="AB21" s="14"/>
      <c r="AG21" s="14"/>
      <c r="AH21" s="14"/>
      <c r="AI21" s="14"/>
      <c r="AJ21" s="14"/>
      <c r="AK21" s="14"/>
      <c r="AL21" s="14"/>
      <c r="AM21" s="14"/>
      <c r="AN21" s="14"/>
      <c r="AO21" s="19"/>
      <c r="AP21" s="20"/>
      <c r="AQ21" s="14"/>
    </row>
    <row r="22" spans="1:43" ht="13.5" customHeight="1">
      <c r="A22" s="6"/>
      <c r="B22" s="14"/>
      <c r="C22" s="14"/>
      <c r="D22" s="14"/>
      <c r="E22" s="14"/>
      <c r="F22" s="12"/>
      <c r="G22" s="1615" t="s">
        <v>253</v>
      </c>
      <c r="H22" s="1615"/>
      <c r="I22" s="1615"/>
      <c r="K22" s="14"/>
      <c r="L22" s="14"/>
      <c r="M22" s="14"/>
      <c r="N22" s="8"/>
      <c r="O22" s="8"/>
      <c r="P22" s="1616" t="s">
        <v>245</v>
      </c>
      <c r="Q22" s="1616"/>
      <c r="R22" s="1616"/>
      <c r="S22" s="14"/>
      <c r="T22" s="14"/>
      <c r="U22" s="12"/>
      <c r="V22" s="12"/>
      <c r="W22" s="12"/>
      <c r="AC22" s="1614" t="s">
        <v>247</v>
      </c>
      <c r="AD22" s="1614"/>
      <c r="AE22" s="1614"/>
      <c r="AF22" s="1614"/>
      <c r="AG22" s="12"/>
      <c r="AM22" s="12"/>
      <c r="AN22" s="12"/>
      <c r="AO22" s="19"/>
      <c r="AP22" s="20"/>
      <c r="AQ22" s="14"/>
    </row>
    <row r="23" spans="1:43" ht="13.5" customHeight="1">
      <c r="A23" s="6"/>
      <c r="B23" s="14"/>
      <c r="C23" s="14"/>
      <c r="D23" s="14"/>
      <c r="E23" s="14"/>
      <c r="F23" s="12"/>
      <c r="G23" s="14"/>
      <c r="H23" s="14"/>
      <c r="I23" s="14"/>
      <c r="J23" s="14"/>
      <c r="K23" s="15"/>
      <c r="L23" s="15"/>
      <c r="M23" s="15"/>
      <c r="N23" s="47"/>
      <c r="O23" s="47"/>
      <c r="P23" s="47"/>
      <c r="Q23" s="47"/>
      <c r="R23" s="175"/>
      <c r="S23" s="14"/>
      <c r="T23" s="14"/>
      <c r="U23" s="12"/>
      <c r="V23" s="12"/>
      <c r="W23" s="12"/>
      <c r="X23" s="145"/>
      <c r="Y23" s="146"/>
      <c r="Z23" s="146"/>
      <c r="AA23" s="146"/>
      <c r="AB23" s="147"/>
      <c r="AC23" s="12"/>
      <c r="AD23" s="12"/>
      <c r="AE23" s="12"/>
      <c r="AF23" s="12"/>
      <c r="AG23" s="12"/>
      <c r="AH23" s="146"/>
      <c r="AI23" s="146"/>
      <c r="AJ23" s="146"/>
      <c r="AK23" s="146"/>
      <c r="AL23" s="146"/>
      <c r="AM23" s="12"/>
      <c r="AN23" s="12"/>
      <c r="AO23" s="19"/>
      <c r="AP23" s="20"/>
      <c r="AQ23" s="14"/>
    </row>
    <row r="24" spans="1:43" ht="13.5" customHeight="1">
      <c r="A24" s="6"/>
      <c r="B24" s="148"/>
      <c r="C24" s="148"/>
      <c r="D24" s="148"/>
      <c r="E24" s="14"/>
      <c r="F24" s="14" t="s">
        <v>452</v>
      </c>
      <c r="G24" s="150"/>
      <c r="H24" s="47"/>
      <c r="I24" s="47"/>
      <c r="J24" s="47"/>
      <c r="K24" s="47"/>
      <c r="L24" s="165"/>
      <c r="M24" s="47"/>
      <c r="N24" s="47"/>
      <c r="O24" s="47"/>
      <c r="P24" s="47"/>
      <c r="Q24" s="150"/>
      <c r="R24" s="47"/>
      <c r="S24" s="47"/>
      <c r="T24" s="47"/>
      <c r="U24" s="165"/>
      <c r="V24" s="1547" t="s">
        <v>129</v>
      </c>
      <c r="W24" s="1548"/>
      <c r="X24" s="1548"/>
      <c r="Y24" s="1548"/>
      <c r="Z24" s="1549"/>
      <c r="AA24" s="47"/>
      <c r="AB24" s="47"/>
      <c r="AC24" s="47"/>
      <c r="AD24" s="47"/>
      <c r="AE24" s="12"/>
      <c r="AF24" s="12"/>
      <c r="AG24" s="14"/>
      <c r="AH24" s="487"/>
      <c r="AI24" s="487"/>
      <c r="AJ24" s="487"/>
      <c r="AK24" s="487"/>
      <c r="AL24" s="487"/>
      <c r="AM24" s="14"/>
      <c r="AN24" s="14"/>
      <c r="AO24" s="19"/>
      <c r="AP24" s="391"/>
      <c r="AQ24" s="14"/>
    </row>
    <row r="25" spans="1:43" ht="13.5" customHeight="1">
      <c r="A25" s="6"/>
      <c r="B25" s="148"/>
      <c r="C25" s="148"/>
      <c r="D25" s="148"/>
      <c r="E25" s="14"/>
      <c r="F25" s="12"/>
      <c r="G25" s="150"/>
      <c r="H25" s="47"/>
      <c r="I25" s="1580">
        <f>(AG30-C34)*E38+E38*(('主桁'!AD39*'床・横'!E38/'主桁'!T44)*'床・横'!E38*0.5)</f>
        <v>0</v>
      </c>
      <c r="J25" s="1581"/>
      <c r="K25" s="1581"/>
      <c r="L25" s="1582"/>
      <c r="M25" s="47"/>
      <c r="N25" s="47"/>
      <c r="O25" s="47"/>
      <c r="P25" s="47"/>
      <c r="Q25" s="150"/>
      <c r="R25" s="47"/>
      <c r="S25" s="47"/>
      <c r="AA25" s="47"/>
      <c r="AB25" s="165"/>
      <c r="AC25" s="47"/>
      <c r="AD25" s="47"/>
      <c r="AE25" s="47"/>
      <c r="AF25" s="47"/>
      <c r="AG25" s="47"/>
      <c r="AH25" s="47"/>
      <c r="AI25" s="47"/>
      <c r="AJ25" s="47"/>
      <c r="AK25" s="238"/>
      <c r="AL25" s="238"/>
      <c r="AM25" s="238"/>
      <c r="AN25" s="238"/>
      <c r="AO25" s="488"/>
      <c r="AP25" s="142"/>
      <c r="AQ25" s="14"/>
    </row>
    <row r="26" spans="1:43" ht="13.5" customHeight="1" thickBot="1">
      <c r="A26" s="6"/>
      <c r="B26" s="140"/>
      <c r="C26" s="141"/>
      <c r="D26" s="214"/>
      <c r="E26" s="76"/>
      <c r="F26" s="76"/>
      <c r="G26" s="168"/>
      <c r="H26" s="99"/>
      <c r="I26" s="99"/>
      <c r="J26" s="99"/>
      <c r="K26" s="99"/>
      <c r="L26" s="99"/>
      <c r="M26" s="99"/>
      <c r="N26" s="99"/>
      <c r="O26" s="99"/>
      <c r="P26" s="99"/>
      <c r="Q26" s="168"/>
      <c r="R26" s="99"/>
      <c r="S26" s="99"/>
      <c r="AA26" s="47"/>
      <c r="AB26" s="47"/>
      <c r="AC26" s="48"/>
      <c r="AD26" s="48"/>
      <c r="AE26" s="48"/>
      <c r="AF26" s="48"/>
      <c r="AG26" s="48"/>
      <c r="AH26" s="48"/>
      <c r="AI26" s="47"/>
      <c r="AJ26" s="47"/>
      <c r="AK26" s="47"/>
      <c r="AL26" s="47"/>
      <c r="AM26" s="47"/>
      <c r="AN26" s="47"/>
      <c r="AO26" s="166"/>
      <c r="AP26" s="142"/>
      <c r="AQ26" s="14"/>
    </row>
    <row r="27" spans="1:43" ht="13.5" customHeight="1" thickBot="1">
      <c r="A27" s="6"/>
      <c r="B27" s="140"/>
      <c r="C27" s="140"/>
      <c r="D27" s="174"/>
      <c r="E27" s="14"/>
      <c r="F27" s="12"/>
      <c r="G27" s="150"/>
      <c r="H27" s="47"/>
      <c r="I27" s="47"/>
      <c r="J27" s="47"/>
      <c r="K27" s="415"/>
      <c r="L27" s="99"/>
      <c r="M27" s="167"/>
      <c r="N27" s="47"/>
      <c r="O27" s="190"/>
      <c r="P27" s="190"/>
      <c r="Q27" s="187"/>
      <c r="R27" s="48"/>
      <c r="S27" s="48"/>
      <c r="AA27" s="1550">
        <f>('主桁'!T44-'主桁'!T46)*'主桁'!AD39/'主桁'!T44</f>
        <v>0.06</v>
      </c>
      <c r="AB27" s="84"/>
      <c r="AC27" s="183"/>
      <c r="AD27" s="144"/>
      <c r="AE27" s="144"/>
      <c r="AF27" s="96"/>
      <c r="AG27" s="96"/>
      <c r="AH27" s="96"/>
      <c r="AI27" s="47"/>
      <c r="AJ27" s="47"/>
      <c r="AK27" s="47"/>
      <c r="AL27" s="47"/>
      <c r="AM27" s="47"/>
      <c r="AN27" s="47"/>
      <c r="AO27" s="166"/>
      <c r="AP27" s="142"/>
      <c r="AQ27" s="14"/>
    </row>
    <row r="28" spans="1:43" ht="6.75" customHeight="1" thickBot="1">
      <c r="A28" s="6"/>
      <c r="B28" s="140"/>
      <c r="C28" s="140"/>
      <c r="D28" s="174"/>
      <c r="E28" s="14"/>
      <c r="F28" s="12"/>
      <c r="G28" s="150"/>
      <c r="H28" s="47"/>
      <c r="I28" s="47"/>
      <c r="J28" s="47"/>
      <c r="K28" s="47"/>
      <c r="L28" s="47"/>
      <c r="M28" s="47"/>
      <c r="N28" s="416"/>
      <c r="O28" s="47"/>
      <c r="P28" s="47"/>
      <c r="Q28" s="188"/>
      <c r="R28" s="96"/>
      <c r="S28" s="96"/>
      <c r="AA28" s="1553"/>
      <c r="AB28" s="186"/>
      <c r="AC28" s="429"/>
      <c r="AD28" s="429"/>
      <c r="AE28" s="430"/>
      <c r="AF28" s="96"/>
      <c r="AG28" s="96"/>
      <c r="AH28" s="100"/>
      <c r="AI28" s="47"/>
      <c r="AJ28" s="47"/>
      <c r="AK28" s="47"/>
      <c r="AL28" s="47"/>
      <c r="AM28" s="47"/>
      <c r="AN28" s="47"/>
      <c r="AO28" s="166"/>
      <c r="AP28" s="142"/>
      <c r="AQ28" s="14"/>
    </row>
    <row r="29" spans="1:43" ht="13.5" customHeight="1">
      <c r="A29" s="6"/>
      <c r="B29" s="1559">
        <f>'主桁'!AF44</f>
        <v>1</v>
      </c>
      <c r="C29" s="140"/>
      <c r="D29" s="174"/>
      <c r="E29" s="19"/>
      <c r="F29" s="19"/>
      <c r="G29" s="135"/>
      <c r="H29" s="19"/>
      <c r="I29" s="12"/>
      <c r="J29" s="14"/>
      <c r="K29" s="164"/>
      <c r="L29" s="14"/>
      <c r="M29" s="12"/>
      <c r="N29" s="12"/>
      <c r="O29" s="12"/>
      <c r="P29" s="19"/>
      <c r="Q29" s="135"/>
      <c r="R29" s="171"/>
      <c r="S29" s="14"/>
      <c r="AA29" s="1554"/>
      <c r="AB29" s="181"/>
      <c r="AC29" s="120"/>
      <c r="AD29" s="120"/>
      <c r="AE29" s="226"/>
      <c r="AF29" s="47"/>
      <c r="AG29" s="47"/>
      <c r="AH29" s="47"/>
      <c r="AI29" s="47"/>
      <c r="AJ29" s="47"/>
      <c r="AK29" s="47"/>
      <c r="AL29" s="47"/>
      <c r="AM29" s="47"/>
      <c r="AN29" s="47"/>
      <c r="AO29" s="166"/>
      <c r="AP29" s="157"/>
      <c r="AQ29" s="14"/>
    </row>
    <row r="30" spans="1:43" ht="11.25" customHeight="1">
      <c r="A30" s="6"/>
      <c r="B30" s="1560"/>
      <c r="C30" s="140"/>
      <c r="D30" s="174"/>
      <c r="E30" s="19"/>
      <c r="F30" s="19"/>
      <c r="G30" s="135"/>
      <c r="H30" s="19"/>
      <c r="I30" s="12"/>
      <c r="J30" s="14" t="s">
        <v>451</v>
      </c>
      <c r="K30" s="163"/>
      <c r="L30" s="164"/>
      <c r="N30" s="162"/>
      <c r="O30" s="162"/>
      <c r="P30" s="91"/>
      <c r="Q30" s="169"/>
      <c r="R30" s="172"/>
      <c r="S30" s="14"/>
      <c r="AA30" s="12"/>
      <c r="AB30" s="185"/>
      <c r="AC30" s="120"/>
      <c r="AD30" s="120"/>
      <c r="AE30" s="226"/>
      <c r="AF30" s="47"/>
      <c r="AG30" s="1550">
        <f>AH30-AA33-AA27</f>
        <v>0.69</v>
      </c>
      <c r="AH30" s="1550">
        <f>B29-B12+AA33</f>
        <v>0.75</v>
      </c>
      <c r="AI30" s="47"/>
      <c r="AJ30" s="47"/>
      <c r="AK30" s="47"/>
      <c r="AL30" s="47"/>
      <c r="AM30" s="47"/>
      <c r="AN30" s="47"/>
      <c r="AO30" s="166"/>
      <c r="AP30" s="165"/>
      <c r="AQ30" s="14"/>
    </row>
    <row r="31" spans="1:43" ht="13.5" customHeight="1">
      <c r="A31" s="6"/>
      <c r="B31" s="1561"/>
      <c r="C31" s="140"/>
      <c r="D31" s="174"/>
      <c r="E31" s="19"/>
      <c r="F31" s="19"/>
      <c r="G31" s="135"/>
      <c r="H31" s="19"/>
      <c r="I31" s="14"/>
      <c r="K31" s="1577">
        <f>((K10+2*'主桁'!P42+K36)*AA27*0.5+(B29-B12-AA27)*K36+(K36-2*G35)*AA33)</f>
        <v>0</v>
      </c>
      <c r="L31" s="1578"/>
      <c r="M31" s="1578"/>
      <c r="N31" s="1579"/>
      <c r="P31" s="2"/>
      <c r="Q31" s="135"/>
      <c r="R31" s="171"/>
      <c r="S31" s="14"/>
      <c r="AA31" s="14"/>
      <c r="AB31" s="185"/>
      <c r="AC31" s="120"/>
      <c r="AD31" s="120"/>
      <c r="AE31" s="226"/>
      <c r="AF31" s="47"/>
      <c r="AG31" s="1553"/>
      <c r="AH31" s="1551"/>
      <c r="AI31" s="47"/>
      <c r="AJ31" s="47"/>
      <c r="AK31" s="47"/>
      <c r="AL31" s="47"/>
      <c r="AM31" s="47"/>
      <c r="AN31" s="47"/>
      <c r="AO31" s="166"/>
      <c r="AP31" s="165"/>
      <c r="AQ31" s="14"/>
    </row>
    <row r="32" spans="1:48" ht="13.5" customHeight="1" thickBot="1">
      <c r="A32" s="6"/>
      <c r="B32" s="1562" t="s">
        <v>269</v>
      </c>
      <c r="C32" s="140"/>
      <c r="D32" s="174"/>
      <c r="E32" s="19"/>
      <c r="F32" s="19"/>
      <c r="G32" s="135"/>
      <c r="H32" s="19"/>
      <c r="I32" s="14"/>
      <c r="J32" s="14"/>
      <c r="K32" s="14"/>
      <c r="L32" s="215"/>
      <c r="M32" s="14"/>
      <c r="N32" s="14"/>
      <c r="O32" s="14"/>
      <c r="P32" s="19"/>
      <c r="Q32" s="135"/>
      <c r="R32" s="171"/>
      <c r="S32" s="14"/>
      <c r="AA32" s="14"/>
      <c r="AB32" s="166"/>
      <c r="AC32" s="120"/>
      <c r="AD32" s="120"/>
      <c r="AE32" s="226"/>
      <c r="AF32" s="47"/>
      <c r="AG32" s="1554"/>
      <c r="AH32" s="1552"/>
      <c r="AI32" s="47"/>
      <c r="AJ32" s="47"/>
      <c r="AK32" s="47"/>
      <c r="AL32" s="47"/>
      <c r="AM32" s="47"/>
      <c r="AN32" s="47"/>
      <c r="AO32" s="166"/>
      <c r="AP32" s="47"/>
      <c r="AQ32" s="14"/>
      <c r="AU32" s="162"/>
      <c r="AV32" s="162"/>
    </row>
    <row r="33" spans="1:43" ht="13.5" customHeight="1" thickBot="1">
      <c r="A33" s="6"/>
      <c r="B33" s="1563"/>
      <c r="C33" s="141"/>
      <c r="D33" s="423"/>
      <c r="E33" s="38"/>
      <c r="F33" s="21"/>
      <c r="G33" s="143"/>
      <c r="H33" s="88"/>
      <c r="I33" s="114"/>
      <c r="J33" s="14"/>
      <c r="K33" s="14"/>
      <c r="L33" s="191"/>
      <c r="M33" s="14"/>
      <c r="N33" s="14"/>
      <c r="O33" s="14"/>
      <c r="P33" s="88"/>
      <c r="Q33" s="170"/>
      <c r="R33" s="173"/>
      <c r="S33" s="63"/>
      <c r="AA33" s="1510">
        <v>0</v>
      </c>
      <c r="AB33" s="184"/>
      <c r="AC33" s="431"/>
      <c r="AD33" s="429"/>
      <c r="AE33" s="432"/>
      <c r="AF33" s="47"/>
      <c r="AG33" s="47"/>
      <c r="AH33" s="47"/>
      <c r="AI33" s="47"/>
      <c r="AJ33" s="47"/>
      <c r="AK33" s="47"/>
      <c r="AL33" s="47"/>
      <c r="AM33" s="47"/>
      <c r="AN33" s="47"/>
      <c r="AO33" s="166"/>
      <c r="AP33" s="47"/>
      <c r="AQ33" s="14"/>
    </row>
    <row r="34" spans="1:43" ht="13.5" customHeight="1" thickBot="1">
      <c r="A34" s="6"/>
      <c r="B34" s="1563"/>
      <c r="C34" s="1570">
        <v>0</v>
      </c>
      <c r="D34" s="174"/>
      <c r="E34" s="14"/>
      <c r="F34" s="30"/>
      <c r="G34" s="419"/>
      <c r="H34" s="420"/>
      <c r="I34" s="418"/>
      <c r="J34" s="114"/>
      <c r="K34" s="76"/>
      <c r="L34" s="192"/>
      <c r="M34" s="76"/>
      <c r="N34" s="76"/>
      <c r="O34" s="76"/>
      <c r="P34" s="176"/>
      <c r="Q34" s="24"/>
      <c r="R34" s="24"/>
      <c r="S34" s="24"/>
      <c r="AA34" s="1566"/>
      <c r="AB34" s="186"/>
      <c r="AC34" s="433"/>
      <c r="AD34" s="94"/>
      <c r="AE34" s="119"/>
      <c r="AF34" s="182"/>
      <c r="AG34" s="48"/>
      <c r="AH34" s="48"/>
      <c r="AI34" s="47"/>
      <c r="AJ34" s="47"/>
      <c r="AK34" s="47"/>
      <c r="AL34" s="47"/>
      <c r="AM34" s="47"/>
      <c r="AN34" s="47"/>
      <c r="AO34" s="166"/>
      <c r="AP34" s="47"/>
      <c r="AQ34" s="14"/>
    </row>
    <row r="35" spans="1:43" ht="13.5" customHeight="1">
      <c r="A35" s="6"/>
      <c r="B35" s="140"/>
      <c r="C35" s="1571"/>
      <c r="D35" s="174"/>
      <c r="E35" s="36"/>
      <c r="F35" s="79"/>
      <c r="G35" s="1583">
        <v>0</v>
      </c>
      <c r="H35" s="1584"/>
      <c r="I35" s="35"/>
      <c r="J35" s="370"/>
      <c r="K35" s="14"/>
      <c r="L35" s="193"/>
      <c r="O35" s="9"/>
      <c r="P35" s="31"/>
      <c r="R35" s="406"/>
      <c r="S35" s="417"/>
      <c r="AA35" s="1567"/>
      <c r="AB35" s="95"/>
      <c r="AC35" s="47"/>
      <c r="AD35" s="47"/>
      <c r="AE35" s="189"/>
      <c r="AF35" s="177"/>
      <c r="AG35" s="177"/>
      <c r="AH35" s="47"/>
      <c r="AI35" s="47"/>
      <c r="AJ35" s="47"/>
      <c r="AK35" s="177"/>
      <c r="AL35" s="47"/>
      <c r="AM35" s="47"/>
      <c r="AN35" s="47"/>
      <c r="AO35" s="166"/>
      <c r="AP35" s="47"/>
      <c r="AQ35" s="14"/>
    </row>
    <row r="36" spans="1:43" ht="13.5" customHeight="1">
      <c r="A36" s="6"/>
      <c r="B36" s="140"/>
      <c r="C36" s="1571"/>
      <c r="D36" s="425"/>
      <c r="E36" s="36"/>
      <c r="F36" s="79"/>
      <c r="G36" s="14"/>
      <c r="H36" s="36"/>
      <c r="I36" s="14"/>
      <c r="J36" s="14"/>
      <c r="K36" s="1607">
        <f>K17-'主桁'!V52</f>
        <v>0</v>
      </c>
      <c r="L36" s="1608"/>
      <c r="M36" s="1608"/>
      <c r="N36" s="1609"/>
      <c r="O36" s="14"/>
      <c r="P36" s="36"/>
      <c r="Q36" s="14"/>
      <c r="R36" s="14"/>
      <c r="Y36" s="14" t="s">
        <v>581</v>
      </c>
      <c r="AA36" s="14"/>
      <c r="AB36" s="97"/>
      <c r="AC36" s="1568"/>
      <c r="AD36" s="1565"/>
      <c r="AE36" s="1569"/>
      <c r="AF36" s="47"/>
      <c r="AG36" s="47"/>
      <c r="AH36" s="47"/>
      <c r="AI36" s="47"/>
      <c r="AJ36" s="47"/>
      <c r="AK36" s="371"/>
      <c r="AL36" s="371"/>
      <c r="AM36" s="371"/>
      <c r="AN36" s="47"/>
      <c r="AO36" s="19"/>
      <c r="AP36" s="14"/>
      <c r="AQ36" s="14"/>
    </row>
    <row r="37" spans="1:43" ht="13.5" customHeight="1">
      <c r="A37" s="6"/>
      <c r="B37" s="140"/>
      <c r="C37" s="424"/>
      <c r="D37" s="174"/>
      <c r="E37" s="36"/>
      <c r="F37" s="79"/>
      <c r="G37" s="14"/>
      <c r="H37" s="12"/>
      <c r="I37" s="12"/>
      <c r="J37" s="12"/>
      <c r="L37" s="194"/>
      <c r="Q37" s="12"/>
      <c r="R37" s="12"/>
      <c r="Y37" s="12" t="s">
        <v>582</v>
      </c>
      <c r="AA37" s="12"/>
      <c r="AB37" s="14"/>
      <c r="AC37" s="1564"/>
      <c r="AD37" s="1565"/>
      <c r="AE37" s="1565"/>
      <c r="AF37" s="492"/>
      <c r="AG37" s="47"/>
      <c r="AH37" s="14"/>
      <c r="AI37" s="14"/>
      <c r="AJ37" s="14"/>
      <c r="AK37" s="371"/>
      <c r="AL37" s="47"/>
      <c r="AM37" s="47"/>
      <c r="AN37" s="47"/>
      <c r="AO37" s="19"/>
      <c r="AP37" s="14"/>
      <c r="AQ37" s="14"/>
    </row>
    <row r="38" spans="1:43" ht="13.5" customHeight="1">
      <c r="A38" s="6"/>
      <c r="B38" s="140"/>
      <c r="C38" s="140"/>
      <c r="D38" s="174"/>
      <c r="E38" s="1572"/>
      <c r="F38" s="1565"/>
      <c r="G38" s="1573"/>
      <c r="H38" s="12"/>
      <c r="I38" s="1574">
        <f>K36*0.5+'主桁'!V52</f>
        <v>0</v>
      </c>
      <c r="J38" s="1575"/>
      <c r="K38" s="1576"/>
      <c r="L38" s="8"/>
      <c r="Q38" s="12"/>
      <c r="R38" s="12"/>
      <c r="S38" s="12"/>
      <c r="T38" s="12"/>
      <c r="U38" s="14"/>
      <c r="V38" s="14"/>
      <c r="W38" s="14"/>
      <c r="X38" s="47"/>
      <c r="Y38" s="47"/>
      <c r="Z38" s="47"/>
      <c r="AA38" s="14"/>
      <c r="AB38" s="14"/>
      <c r="AC38" s="14"/>
      <c r="AD38" s="14"/>
      <c r="AE38" s="47"/>
      <c r="AF38" s="47"/>
      <c r="AG38" s="47"/>
      <c r="AH38" s="47"/>
      <c r="AI38" s="47"/>
      <c r="AJ38" s="47"/>
      <c r="AK38" s="47"/>
      <c r="AL38" s="47"/>
      <c r="AM38" s="47"/>
      <c r="AN38" s="47"/>
      <c r="AO38" s="19"/>
      <c r="AP38" s="14"/>
      <c r="AQ38" s="14"/>
    </row>
    <row r="39" spans="1:43" ht="13.5" customHeight="1">
      <c r="A39" s="6"/>
      <c r="B39" s="140"/>
      <c r="C39" s="140"/>
      <c r="D39" s="174"/>
      <c r="E39" s="371"/>
      <c r="F39" s="371"/>
      <c r="G39" s="371"/>
      <c r="H39" s="12"/>
      <c r="I39" s="371"/>
      <c r="J39" s="371"/>
      <c r="K39" s="371"/>
      <c r="L39" s="8"/>
      <c r="Q39" s="12"/>
      <c r="R39" s="12"/>
      <c r="S39" s="12"/>
      <c r="T39" s="12"/>
      <c r="U39" s="14"/>
      <c r="V39" s="14"/>
      <c r="W39" s="14"/>
      <c r="X39" s="47"/>
      <c r="Y39" s="47"/>
      <c r="Z39" s="47"/>
      <c r="AA39" s="14"/>
      <c r="AB39" s="14"/>
      <c r="AC39" s="14"/>
      <c r="AD39" s="489"/>
      <c r="AE39" s="491"/>
      <c r="AF39" s="491"/>
      <c r="AG39" s="491"/>
      <c r="AH39" s="491"/>
      <c r="AI39" s="491"/>
      <c r="AJ39" s="491"/>
      <c r="AK39" s="491"/>
      <c r="AL39" s="491"/>
      <c r="AM39" s="491"/>
      <c r="AN39" s="491"/>
      <c r="AO39" s="19"/>
      <c r="AP39" s="14"/>
      <c r="AQ39" s="14"/>
    </row>
    <row r="40" spans="1:43" ht="13.5" customHeight="1">
      <c r="A40" s="6"/>
      <c r="B40" s="140"/>
      <c r="C40" s="201"/>
      <c r="D40" s="202"/>
      <c r="E40" s="14"/>
      <c r="F40" s="12"/>
      <c r="G40" s="150"/>
      <c r="H40" s="47"/>
      <c r="I40" s="47"/>
      <c r="J40" s="55"/>
      <c r="K40" s="12"/>
      <c r="L40" s="12"/>
      <c r="M40" s="12"/>
      <c r="N40" s="12"/>
      <c r="O40" s="12"/>
      <c r="P40" s="47"/>
      <c r="Q40" s="150"/>
      <c r="R40" s="47"/>
      <c r="S40" s="47"/>
      <c r="T40" s="47"/>
      <c r="U40" s="12"/>
      <c r="V40" s="12"/>
      <c r="W40" s="12"/>
      <c r="X40" s="47"/>
      <c r="Y40" s="157"/>
      <c r="Z40" s="47"/>
      <c r="AA40" s="14"/>
      <c r="AB40" s="14"/>
      <c r="AC40" s="14"/>
      <c r="AD40" s="490"/>
      <c r="AE40" s="490"/>
      <c r="AF40" s="490"/>
      <c r="AG40" s="490"/>
      <c r="AH40" s="490"/>
      <c r="AI40" s="490"/>
      <c r="AJ40" s="490"/>
      <c r="AK40" s="490"/>
      <c r="AL40" s="490"/>
      <c r="AM40" s="490"/>
      <c r="AN40" s="490"/>
      <c r="AO40" s="204"/>
      <c r="AP40" s="51"/>
      <c r="AQ40" s="8"/>
    </row>
    <row r="41" spans="1:43" ht="13.5" customHeight="1">
      <c r="A41" s="6"/>
      <c r="B41" s="140"/>
      <c r="C41" s="201"/>
      <c r="D41" s="202"/>
      <c r="E41" s="14"/>
      <c r="F41" s="12"/>
      <c r="G41" s="150"/>
      <c r="H41" s="47"/>
      <c r="I41" s="47"/>
      <c r="J41" s="1538" t="s">
        <v>188</v>
      </c>
      <c r="K41" s="1539"/>
      <c r="L41" s="1539"/>
      <c r="M41" s="1540"/>
      <c r="N41" s="47"/>
      <c r="O41" s="47"/>
      <c r="P41" s="484"/>
      <c r="Q41" s="150"/>
      <c r="R41" s="47"/>
      <c r="S41" s="47"/>
      <c r="T41" s="195"/>
      <c r="U41" s="12"/>
      <c r="Z41" s="12"/>
      <c r="AA41" s="12"/>
      <c r="AB41" s="1555"/>
      <c r="AC41" s="1556"/>
      <c r="AD41" s="1557"/>
      <c r="AE41" s="14"/>
      <c r="AF41" s="14"/>
      <c r="AG41" s="47"/>
      <c r="AH41" s="14"/>
      <c r="AI41" s="14"/>
      <c r="AJ41" s="14"/>
      <c r="AK41" s="14"/>
      <c r="AL41" s="14"/>
      <c r="AM41" s="14"/>
      <c r="AN41" s="14"/>
      <c r="AO41" s="19"/>
      <c r="AP41" s="51"/>
      <c r="AQ41" s="14"/>
    </row>
    <row r="42" spans="1:43" ht="13.5" customHeight="1" thickBot="1">
      <c r="A42" s="6"/>
      <c r="B42" s="140"/>
      <c r="C42" s="201"/>
      <c r="D42" s="202"/>
      <c r="E42" s="76"/>
      <c r="F42" s="76"/>
      <c r="G42" s="168"/>
      <c r="H42" s="99"/>
      <c r="I42" s="99"/>
      <c r="J42" s="99"/>
      <c r="K42" s="99"/>
      <c r="L42" s="99"/>
      <c r="M42" s="99"/>
      <c r="N42" s="99"/>
      <c r="O42" s="99"/>
      <c r="P42" s="99"/>
      <c r="Q42" s="168"/>
      <c r="R42" s="99"/>
      <c r="S42" s="99"/>
      <c r="T42" s="47"/>
      <c r="U42" s="12"/>
      <c r="Z42" s="24"/>
      <c r="AA42" s="24"/>
      <c r="AB42" s="84"/>
      <c r="AC42" s="437"/>
      <c r="AD42" s="48"/>
      <c r="AE42" s="24"/>
      <c r="AF42" s="24"/>
      <c r="AG42" s="14"/>
      <c r="AH42" s="203"/>
      <c r="AI42" s="203"/>
      <c r="AJ42" s="203"/>
      <c r="AK42" s="203"/>
      <c r="AL42" s="203"/>
      <c r="AM42" s="203"/>
      <c r="AN42" s="203"/>
      <c r="AO42" s="205"/>
      <c r="AP42" s="208"/>
      <c r="AQ42" s="149"/>
    </row>
    <row r="43" spans="1:43" ht="13.5" customHeight="1" thickBot="1">
      <c r="A43" s="6"/>
      <c r="B43" s="140"/>
      <c r="C43" s="201"/>
      <c r="D43" s="202"/>
      <c r="E43" s="14"/>
      <c r="F43" s="12"/>
      <c r="G43" s="150"/>
      <c r="H43" s="47"/>
      <c r="I43" s="47"/>
      <c r="J43" s="47"/>
      <c r="K43" s="166"/>
      <c r="L43" s="99"/>
      <c r="M43" s="167"/>
      <c r="N43" s="47"/>
      <c r="O43" s="47"/>
      <c r="P43" s="47"/>
      <c r="Q43" s="150"/>
      <c r="R43" s="47"/>
      <c r="S43" s="47"/>
      <c r="T43" s="47"/>
      <c r="U43" s="12"/>
      <c r="Z43" s="38"/>
      <c r="AA43" s="38"/>
      <c r="AB43" s="178"/>
      <c r="AC43" s="438"/>
      <c r="AD43" s="221"/>
      <c r="AE43" s="38"/>
      <c r="AF43" s="38"/>
      <c r="AG43" s="14"/>
      <c r="AH43" s="203"/>
      <c r="AI43" s="203"/>
      <c r="AJ43" s="203"/>
      <c r="AK43" s="203"/>
      <c r="AL43" s="203"/>
      <c r="AM43" s="203"/>
      <c r="AN43" s="203"/>
      <c r="AO43" s="205"/>
      <c r="AP43" s="208"/>
      <c r="AQ43" s="149"/>
    </row>
    <row r="44" spans="1:43" ht="6" customHeight="1">
      <c r="A44" s="6"/>
      <c r="B44" s="140"/>
      <c r="C44" s="201"/>
      <c r="D44" s="202"/>
      <c r="E44" s="14"/>
      <c r="F44" s="12"/>
      <c r="G44" s="150"/>
      <c r="H44" s="47"/>
      <c r="I44" s="47"/>
      <c r="J44" s="47"/>
      <c r="K44" s="47"/>
      <c r="L44" s="47"/>
      <c r="M44" s="47"/>
      <c r="N44" s="47"/>
      <c r="O44" s="47"/>
      <c r="P44" s="47"/>
      <c r="Q44" s="150"/>
      <c r="R44" s="47"/>
      <c r="S44" s="47"/>
      <c r="T44" s="47"/>
      <c r="U44" s="12"/>
      <c r="Z44" s="38"/>
      <c r="AA44" s="38"/>
      <c r="AB44" s="179"/>
      <c r="AC44" s="435"/>
      <c r="AD44" s="96"/>
      <c r="AE44" s="30"/>
      <c r="AF44" s="30"/>
      <c r="AG44" s="14"/>
      <c r="AH44" s="203"/>
      <c r="AI44" s="203"/>
      <c r="AJ44" s="203"/>
      <c r="AK44" s="203"/>
      <c r="AL44" s="203"/>
      <c r="AM44" s="203"/>
      <c r="AN44" s="203"/>
      <c r="AO44" s="205"/>
      <c r="AP44" s="208"/>
      <c r="AQ44" s="149"/>
    </row>
    <row r="45" spans="1:43" ht="13.5" customHeight="1">
      <c r="A45" s="6"/>
      <c r="B45" s="140"/>
      <c r="C45" s="201"/>
      <c r="D45" s="202"/>
      <c r="E45" s="14"/>
      <c r="F45" s="19"/>
      <c r="G45" s="135"/>
      <c r="H45" s="19"/>
      <c r="I45" s="12"/>
      <c r="J45" s="14"/>
      <c r="K45" s="164"/>
      <c r="L45" s="14"/>
      <c r="M45" s="12"/>
      <c r="N45" s="12"/>
      <c r="O45" s="12"/>
      <c r="P45" s="19"/>
      <c r="Q45" s="135"/>
      <c r="R45" s="171"/>
      <c r="S45" s="14"/>
      <c r="T45" s="47"/>
      <c r="U45" s="12"/>
      <c r="Z45" s="12"/>
      <c r="AA45" s="12"/>
      <c r="AB45" s="180"/>
      <c r="AC45" s="434"/>
      <c r="AD45" s="47"/>
      <c r="AE45" s="329"/>
      <c r="AF45" s="1510"/>
      <c r="AG45" s="14"/>
      <c r="AH45" s="208"/>
      <c r="AI45" s="208"/>
      <c r="AJ45" s="208"/>
      <c r="AK45" s="208"/>
      <c r="AL45" s="208"/>
      <c r="AM45" s="203"/>
      <c r="AN45" s="203"/>
      <c r="AO45" s="205"/>
      <c r="AP45" s="208"/>
      <c r="AQ45" s="149"/>
    </row>
    <row r="46" spans="1:45" ht="13.5" customHeight="1">
      <c r="A46" s="6"/>
      <c r="B46" s="140"/>
      <c r="C46" s="201"/>
      <c r="D46" s="202"/>
      <c r="E46" s="14"/>
      <c r="F46" s="19"/>
      <c r="G46" s="135"/>
      <c r="H46" s="19"/>
      <c r="I46" s="12"/>
      <c r="J46" s="14" t="s">
        <v>450</v>
      </c>
      <c r="K46" s="164"/>
      <c r="L46" s="164"/>
      <c r="M46" s="55"/>
      <c r="N46" s="12"/>
      <c r="O46" s="12"/>
      <c r="P46" s="19"/>
      <c r="Q46" s="135"/>
      <c r="R46" s="171"/>
      <c r="S46" s="14"/>
      <c r="T46" s="47"/>
      <c r="U46" s="12"/>
      <c r="Z46" s="12"/>
      <c r="AA46" s="12"/>
      <c r="AB46" s="181"/>
      <c r="AC46" s="434"/>
      <c r="AD46" s="47"/>
      <c r="AE46" s="14"/>
      <c r="AF46" s="1511"/>
      <c r="AG46" s="14"/>
      <c r="AH46" s="426"/>
      <c r="AI46" s="426"/>
      <c r="AJ46" s="427"/>
      <c r="AK46" s="427"/>
      <c r="AL46" s="427"/>
      <c r="AM46" s="203"/>
      <c r="AN46" s="203"/>
      <c r="AO46" s="205"/>
      <c r="AP46" s="208"/>
      <c r="AQ46" s="149"/>
      <c r="AS46" s="368"/>
    </row>
    <row r="47" spans="1:45" ht="13.5" customHeight="1">
      <c r="A47" s="6"/>
      <c r="B47" s="140"/>
      <c r="C47" s="201"/>
      <c r="D47" s="202"/>
      <c r="E47" s="14"/>
      <c r="F47" s="19"/>
      <c r="G47" s="135"/>
      <c r="H47" s="19"/>
      <c r="I47" s="14"/>
      <c r="J47" s="98"/>
      <c r="K47" s="1610">
        <f>((K10+2*'主桁'!P42+K36)*0.5*'床・横'!AA27+(AF45-AA27)*K36)</f>
        <v>0</v>
      </c>
      <c r="L47" s="1611"/>
      <c r="M47" s="1611"/>
      <c r="N47" s="1612"/>
      <c r="O47" s="55"/>
      <c r="P47" s="204"/>
      <c r="Q47" s="135"/>
      <c r="R47" s="171"/>
      <c r="S47" s="14"/>
      <c r="T47" s="47"/>
      <c r="U47" s="12"/>
      <c r="Z47" s="12"/>
      <c r="AA47" s="12"/>
      <c r="AB47" s="181"/>
      <c r="AC47" s="434"/>
      <c r="AD47" s="47"/>
      <c r="AE47" s="14"/>
      <c r="AF47" s="1512"/>
      <c r="AG47" s="14"/>
      <c r="AH47" s="28"/>
      <c r="AI47" s="28"/>
      <c r="AJ47" s="428"/>
      <c r="AK47" s="428"/>
      <c r="AL47" s="428"/>
      <c r="AM47" s="203"/>
      <c r="AN47" s="203"/>
      <c r="AO47" s="205"/>
      <c r="AP47" s="208"/>
      <c r="AQ47" s="149"/>
      <c r="AS47" s="368"/>
    </row>
    <row r="48" spans="1:45" ht="13.5" customHeight="1" thickBot="1">
      <c r="A48" s="6"/>
      <c r="B48" s="140"/>
      <c r="C48" s="201"/>
      <c r="D48" s="202"/>
      <c r="E48" s="14"/>
      <c r="F48" s="19"/>
      <c r="G48" s="135"/>
      <c r="H48" s="19"/>
      <c r="I48" s="114"/>
      <c r="J48" s="76"/>
      <c r="K48" s="76"/>
      <c r="L48" s="207"/>
      <c r="M48" s="76"/>
      <c r="N48" s="76"/>
      <c r="O48" s="76"/>
      <c r="P48" s="88"/>
      <c r="Q48" s="135"/>
      <c r="R48" s="171"/>
      <c r="S48" s="14"/>
      <c r="T48" s="47"/>
      <c r="U48" s="12"/>
      <c r="Z48" s="12"/>
      <c r="AA48" s="12"/>
      <c r="AB48" s="166"/>
      <c r="AC48" s="436"/>
      <c r="AD48" s="182"/>
      <c r="AE48" s="24"/>
      <c r="AF48" s="48"/>
      <c r="AG48" s="14"/>
      <c r="AH48" s="426"/>
      <c r="AI48" s="426"/>
      <c r="AJ48" s="427"/>
      <c r="AK48" s="427"/>
      <c r="AL48" s="427"/>
      <c r="AM48" s="208"/>
      <c r="AN48" s="203"/>
      <c r="AO48" s="205"/>
      <c r="AP48" s="208"/>
      <c r="AQ48" s="149"/>
      <c r="AS48" s="368"/>
    </row>
    <row r="49" spans="1:43" ht="13.5" customHeight="1" thickBot="1">
      <c r="A49" s="6"/>
      <c r="B49" s="140"/>
      <c r="C49" s="201"/>
      <c r="D49" s="202"/>
      <c r="E49" s="14"/>
      <c r="F49" s="19"/>
      <c r="G49" s="143"/>
      <c r="H49" s="88"/>
      <c r="I49" s="20"/>
      <c r="J49" s="14"/>
      <c r="K49" s="14"/>
      <c r="L49" s="14"/>
      <c r="M49" s="14"/>
      <c r="N49" s="14"/>
      <c r="O49" s="14"/>
      <c r="P49" s="19"/>
      <c r="Q49" s="170"/>
      <c r="R49" s="173"/>
      <c r="S49" s="20"/>
      <c r="T49" s="47"/>
      <c r="U49" s="12"/>
      <c r="Z49" s="12"/>
      <c r="AA49" s="12"/>
      <c r="AB49" s="47"/>
      <c r="AC49" s="439"/>
      <c r="AD49" s="47"/>
      <c r="AE49" s="14"/>
      <c r="AF49" s="47"/>
      <c r="AG49" s="14"/>
      <c r="AH49" s="203"/>
      <c r="AI49" s="203"/>
      <c r="AJ49" s="203"/>
      <c r="AK49" s="203"/>
      <c r="AL49" s="203"/>
      <c r="AM49" s="203"/>
      <c r="AN49" s="208"/>
      <c r="AO49" s="205"/>
      <c r="AP49" s="208"/>
      <c r="AQ49" s="149"/>
    </row>
    <row r="50" spans="1:43" ht="13.5" customHeight="1">
      <c r="A50" s="6"/>
      <c r="B50" s="140"/>
      <c r="C50" s="201"/>
      <c r="D50" s="202"/>
      <c r="E50" s="14"/>
      <c r="F50" s="14"/>
      <c r="G50" s="135"/>
      <c r="H50" s="151"/>
      <c r="I50" s="14"/>
      <c r="J50" s="14"/>
      <c r="K50" s="14"/>
      <c r="L50" s="14"/>
      <c r="M50" s="14"/>
      <c r="N50" s="14"/>
      <c r="O50" s="14"/>
      <c r="P50" s="14"/>
      <c r="Q50" s="14"/>
      <c r="R50" s="14"/>
      <c r="S50" s="14"/>
      <c r="T50" s="47"/>
      <c r="U50" s="12"/>
      <c r="V50" s="12"/>
      <c r="W50" s="12"/>
      <c r="X50" s="47"/>
      <c r="Y50" s="157"/>
      <c r="Z50" s="47"/>
      <c r="AA50" s="14"/>
      <c r="AB50" s="47"/>
      <c r="AC50" s="14"/>
      <c r="AD50" s="14"/>
      <c r="AE50" s="55"/>
      <c r="AF50" s="55"/>
      <c r="AG50" s="55"/>
      <c r="AH50" s="55"/>
      <c r="AI50" s="55"/>
      <c r="AJ50" s="55"/>
      <c r="AK50" s="55"/>
      <c r="AL50" s="55"/>
      <c r="AM50" s="55"/>
      <c r="AN50" s="55"/>
      <c r="AO50" s="204"/>
      <c r="AP50" s="51"/>
      <c r="AQ50" s="8"/>
    </row>
    <row r="51" spans="1:43" ht="13.5" customHeight="1">
      <c r="A51" s="327"/>
      <c r="B51" s="141"/>
      <c r="C51" s="313"/>
      <c r="D51" s="501"/>
      <c r="E51" s="24"/>
      <c r="F51" s="24"/>
      <c r="G51" s="24"/>
      <c r="H51" s="24"/>
      <c r="I51" s="24"/>
      <c r="J51" s="24"/>
      <c r="K51" s="24"/>
      <c r="L51" s="24"/>
      <c r="M51" s="24"/>
      <c r="N51" s="24"/>
      <c r="O51" s="24"/>
      <c r="P51" s="24"/>
      <c r="Q51" s="24"/>
      <c r="R51" s="24"/>
      <c r="S51" s="24"/>
      <c r="T51" s="48"/>
      <c r="U51" s="24"/>
      <c r="V51" s="24"/>
      <c r="W51" s="24"/>
      <c r="X51" s="70"/>
      <c r="Y51" s="70"/>
      <c r="Z51" s="70"/>
      <c r="AA51" s="24"/>
      <c r="AB51" s="24"/>
      <c r="AC51" s="24"/>
      <c r="AD51" s="24"/>
      <c r="AE51" s="53"/>
      <c r="AF51" s="53"/>
      <c r="AG51" s="53"/>
      <c r="AH51" s="53"/>
      <c r="AI51" s="53"/>
      <c r="AJ51" s="53"/>
      <c r="AK51" s="53"/>
      <c r="AL51" s="53"/>
      <c r="AM51" s="53"/>
      <c r="AN51" s="53"/>
      <c r="AO51" s="209"/>
      <c r="AP51" s="51"/>
      <c r="AQ51" s="8"/>
    </row>
    <row r="52" spans="1:43" ht="12.75" customHeight="1">
      <c r="A52" s="6"/>
      <c r="B52" s="48"/>
      <c r="C52" s="48"/>
      <c r="D52" s="48"/>
      <c r="E52" s="1521" t="s">
        <v>248</v>
      </c>
      <c r="F52" s="1521"/>
      <c r="G52" s="1521"/>
      <c r="H52" s="1521"/>
      <c r="I52" s="1521"/>
      <c r="J52" s="1521"/>
      <c r="K52" s="1521"/>
      <c r="L52" s="1521"/>
      <c r="M52" s="1521"/>
      <c r="N52" s="48"/>
      <c r="O52" s="48"/>
      <c r="P52" s="24"/>
      <c r="Q52" s="24"/>
      <c r="R52" s="24"/>
      <c r="S52" s="24"/>
      <c r="T52" s="24"/>
      <c r="U52" s="24"/>
      <c r="V52" s="24"/>
      <c r="W52" s="53"/>
      <c r="X52" s="206"/>
      <c r="Y52" s="206"/>
      <c r="Z52" s="206"/>
      <c r="AA52" s="206"/>
      <c r="AB52" s="206"/>
      <c r="AC52" s="206"/>
      <c r="AD52" s="206"/>
      <c r="AE52" s="206"/>
      <c r="AF52" s="206"/>
      <c r="AG52" s="206"/>
      <c r="AH52" s="206"/>
      <c r="AI52" s="53"/>
      <c r="AJ52" s="53"/>
      <c r="AK52" s="53"/>
      <c r="AL52" s="53"/>
      <c r="AM52" s="206"/>
      <c r="AN52" s="53"/>
      <c r="AO52" s="209"/>
      <c r="AP52" s="51"/>
      <c r="AQ52" s="8"/>
    </row>
    <row r="53" spans="1:42" ht="13.5" customHeight="1">
      <c r="A53" s="134"/>
      <c r="B53" s="60"/>
      <c r="C53" s="55"/>
      <c r="D53" s="55"/>
      <c r="E53" s="55"/>
      <c r="F53" s="55"/>
      <c r="G53" s="55"/>
      <c r="H53" s="55"/>
      <c r="I53" s="55"/>
      <c r="J53" s="55"/>
      <c r="K53" s="30"/>
      <c r="L53" s="30"/>
      <c r="M53" s="31"/>
      <c r="N53" s="1522" t="s">
        <v>268</v>
      </c>
      <c r="O53" s="1523"/>
      <c r="P53" s="1523"/>
      <c r="Q53" s="1523"/>
      <c r="R53" s="1523"/>
      <c r="S53" s="1523"/>
      <c r="T53" s="1523"/>
      <c r="U53" s="1523"/>
      <c r="V53" s="1523"/>
      <c r="W53" s="1523"/>
      <c r="X53" s="1523"/>
      <c r="Y53" s="1523"/>
      <c r="Z53" s="1524"/>
      <c r="AA53" s="1534" t="s">
        <v>254</v>
      </c>
      <c r="AB53" s="1535"/>
      <c r="AC53" s="1535"/>
      <c r="AD53" s="1535"/>
      <c r="AE53" s="1535"/>
      <c r="AF53" s="1535"/>
      <c r="AG53" s="1535"/>
      <c r="AH53" s="1535"/>
      <c r="AI53" s="1535"/>
      <c r="AJ53" s="1535"/>
      <c r="AK53" s="1535"/>
      <c r="AL53" s="1536"/>
      <c r="AM53" s="1522" t="s">
        <v>136</v>
      </c>
      <c r="AN53" s="1523"/>
      <c r="AO53" s="1592"/>
      <c r="AP53" s="8"/>
    </row>
    <row r="54" spans="1:41" ht="13.5" customHeight="1">
      <c r="A54" s="1529" t="s">
        <v>270</v>
      </c>
      <c r="B54" s="1530"/>
      <c r="C54" s="14"/>
      <c r="D54" s="14"/>
      <c r="E54" s="14"/>
      <c r="F54" s="14"/>
      <c r="G54" s="14"/>
      <c r="H54" s="53"/>
      <c r="I54" s="53"/>
      <c r="J54" s="53"/>
      <c r="K54" s="27"/>
      <c r="L54" s="53"/>
      <c r="M54" s="54"/>
      <c r="N54" s="1537" t="s">
        <v>583</v>
      </c>
      <c r="O54" s="1508"/>
      <c r="P54" s="1508"/>
      <c r="Q54" s="1508"/>
      <c r="R54" s="1509"/>
      <c r="S54" s="1520" t="s">
        <v>188</v>
      </c>
      <c r="T54" s="1520"/>
      <c r="U54" s="1520"/>
      <c r="V54" s="1525"/>
      <c r="W54" s="1507" t="s">
        <v>584</v>
      </c>
      <c r="X54" s="1508"/>
      <c r="Y54" s="1508"/>
      <c r="Z54" s="1509"/>
      <c r="AA54" s="1507" t="s">
        <v>583</v>
      </c>
      <c r="AB54" s="1507"/>
      <c r="AC54" s="1507"/>
      <c r="AD54" s="1507"/>
      <c r="AE54" s="1519" t="s">
        <v>188</v>
      </c>
      <c r="AF54" s="1520"/>
      <c r="AG54" s="1520"/>
      <c r="AH54" s="1525"/>
      <c r="AI54" s="1558" t="s">
        <v>584</v>
      </c>
      <c r="AJ54" s="1508"/>
      <c r="AK54" s="1508"/>
      <c r="AL54" s="1509"/>
      <c r="AM54" s="44" t="s">
        <v>141</v>
      </c>
      <c r="AN54" s="44" t="s">
        <v>162</v>
      </c>
      <c r="AO54" s="45" t="s">
        <v>142</v>
      </c>
    </row>
    <row r="55" spans="1:41" ht="13.5" customHeight="1">
      <c r="A55" s="1529"/>
      <c r="B55" s="1530"/>
      <c r="C55" s="1534" t="s">
        <v>144</v>
      </c>
      <c r="D55" s="1535"/>
      <c r="E55" s="1535"/>
      <c r="F55" s="1535"/>
      <c r="G55" s="1536"/>
      <c r="H55" s="1522" t="s">
        <v>449</v>
      </c>
      <c r="I55" s="1523"/>
      <c r="J55" s="1523"/>
      <c r="K55" s="1523"/>
      <c r="L55" s="1523"/>
      <c r="M55" s="1524"/>
      <c r="N55" s="1526">
        <f>(0.5*K31+I25)*AC36</f>
        <v>0</v>
      </c>
      <c r="O55" s="1527"/>
      <c r="P55" s="1527"/>
      <c r="Q55" s="1527"/>
      <c r="R55" s="1528"/>
      <c r="S55" s="1513">
        <f>0.5*K47*AB41</f>
        <v>0</v>
      </c>
      <c r="T55" s="1514"/>
      <c r="U55" s="1514"/>
      <c r="V55" s="1515"/>
      <c r="W55" s="1513">
        <f>(I25+0.5*K31)*AC37</f>
        <v>0</v>
      </c>
      <c r="X55" s="1514"/>
      <c r="Y55" s="1514"/>
      <c r="Z55" s="1515"/>
      <c r="AA55" s="1513">
        <f>K31*AC36</f>
        <v>0</v>
      </c>
      <c r="AB55" s="1514"/>
      <c r="AC55" s="1514"/>
      <c r="AD55" s="1515"/>
      <c r="AE55" s="1513">
        <f>K47*AB41</f>
        <v>0</v>
      </c>
      <c r="AF55" s="1514"/>
      <c r="AG55" s="1514"/>
      <c r="AH55" s="1515"/>
      <c r="AI55" s="1513">
        <f>K31*AC37</f>
        <v>0</v>
      </c>
      <c r="AJ55" s="1514"/>
      <c r="AK55" s="1514"/>
      <c r="AL55" s="1515"/>
      <c r="AM55" s="900"/>
      <c r="AN55" s="998"/>
      <c r="AO55" s="1601" t="s">
        <v>184</v>
      </c>
    </row>
    <row r="56" spans="1:41" ht="13.5" customHeight="1">
      <c r="A56" s="1529"/>
      <c r="B56" s="1530"/>
      <c r="C56" s="1522"/>
      <c r="D56" s="1523"/>
      <c r="E56" s="1523"/>
      <c r="F56" s="1523"/>
      <c r="G56" s="1524"/>
      <c r="H56" s="1519" t="s">
        <v>249</v>
      </c>
      <c r="I56" s="1520"/>
      <c r="J56" s="1520"/>
      <c r="K56" s="1520"/>
      <c r="L56" s="1520"/>
      <c r="M56" s="1525"/>
      <c r="N56" s="1526">
        <f>N55*24.5</f>
        <v>0</v>
      </c>
      <c r="O56" s="1527"/>
      <c r="P56" s="1527"/>
      <c r="Q56" s="1527"/>
      <c r="R56" s="1528"/>
      <c r="S56" s="1513">
        <f>S55*24.5</f>
        <v>0</v>
      </c>
      <c r="T56" s="1514"/>
      <c r="U56" s="1514"/>
      <c r="V56" s="1515"/>
      <c r="W56" s="1513">
        <f>W55*24.5</f>
        <v>0</v>
      </c>
      <c r="X56" s="1514"/>
      <c r="Y56" s="1514"/>
      <c r="Z56" s="1515"/>
      <c r="AA56" s="1513">
        <f>AA55*24.5</f>
        <v>0</v>
      </c>
      <c r="AB56" s="1514"/>
      <c r="AC56" s="1514"/>
      <c r="AD56" s="1515"/>
      <c r="AE56" s="1513">
        <f>AE55*24.5</f>
        <v>0</v>
      </c>
      <c r="AF56" s="1514"/>
      <c r="AG56" s="1514"/>
      <c r="AH56" s="1515"/>
      <c r="AI56" s="1513">
        <f>AI55*24.5</f>
        <v>0</v>
      </c>
      <c r="AJ56" s="1514"/>
      <c r="AK56" s="1514"/>
      <c r="AL56" s="1515"/>
      <c r="AM56" s="900"/>
      <c r="AN56" s="999"/>
      <c r="AO56" s="1602"/>
    </row>
    <row r="57" spans="1:41" ht="13.5" customHeight="1">
      <c r="A57" s="1529"/>
      <c r="B57" s="1530"/>
      <c r="C57" s="1519" t="s">
        <v>516</v>
      </c>
      <c r="D57" s="1520"/>
      <c r="E57" s="1520"/>
      <c r="F57" s="1520"/>
      <c r="G57" s="1520"/>
      <c r="H57" s="1520"/>
      <c r="I57" s="1520"/>
      <c r="J57" s="1520"/>
      <c r="K57" s="1520"/>
      <c r="L57" s="1520"/>
      <c r="M57" s="1525"/>
      <c r="N57" s="1516">
        <f>N56+'主桁'!X7*S56+W56</f>
        <v>0</v>
      </c>
      <c r="O57" s="1517"/>
      <c r="P57" s="1517"/>
      <c r="Q57" s="1517"/>
      <c r="R57" s="1517"/>
      <c r="S57" s="1517"/>
      <c r="T57" s="1517"/>
      <c r="U57" s="1517"/>
      <c r="V57" s="1517"/>
      <c r="W57" s="1517"/>
      <c r="X57" s="1517"/>
      <c r="Y57" s="1517"/>
      <c r="Z57" s="1518"/>
      <c r="AA57" s="1516">
        <f>AA56+AE56*'主桁'!X7+AI56</f>
        <v>0</v>
      </c>
      <c r="AB57" s="1517"/>
      <c r="AC57" s="1517"/>
      <c r="AD57" s="1517"/>
      <c r="AE57" s="1517"/>
      <c r="AF57" s="1517"/>
      <c r="AG57" s="1517"/>
      <c r="AH57" s="1517"/>
      <c r="AI57" s="1517"/>
      <c r="AJ57" s="1517"/>
      <c r="AK57" s="1517"/>
      <c r="AL57" s="1518"/>
      <c r="AM57" s="900"/>
      <c r="AN57" s="999"/>
      <c r="AO57" s="1602"/>
    </row>
    <row r="58" spans="1:41" ht="13.5" customHeight="1">
      <c r="A58" s="1529"/>
      <c r="B58" s="1530"/>
      <c r="C58" s="1519" t="s">
        <v>517</v>
      </c>
      <c r="D58" s="1520"/>
      <c r="E58" s="1520"/>
      <c r="F58" s="1520"/>
      <c r="G58" s="1520"/>
      <c r="H58" s="1520"/>
      <c r="I58" s="1520"/>
      <c r="J58" s="1520"/>
      <c r="K58" s="1520"/>
      <c r="L58" s="1520"/>
      <c r="M58" s="1525"/>
      <c r="N58" s="1604">
        <f>(2*N57+('主桁'!H7-2)*AA57+AE18)/2</f>
        <v>0</v>
      </c>
      <c r="O58" s="1605"/>
      <c r="P58" s="1605"/>
      <c r="Q58" s="1605"/>
      <c r="R58" s="1605"/>
      <c r="S58" s="1605"/>
      <c r="T58" s="1605"/>
      <c r="U58" s="1605"/>
      <c r="V58" s="1605"/>
      <c r="W58" s="1605"/>
      <c r="X58" s="1605"/>
      <c r="Y58" s="1605"/>
      <c r="Z58" s="1605"/>
      <c r="AA58" s="1605"/>
      <c r="AB58" s="1605"/>
      <c r="AC58" s="1605"/>
      <c r="AD58" s="1605"/>
      <c r="AE58" s="1605"/>
      <c r="AF58" s="1605"/>
      <c r="AG58" s="1605"/>
      <c r="AH58" s="1605"/>
      <c r="AI58" s="1605"/>
      <c r="AJ58" s="1605"/>
      <c r="AK58" s="1605"/>
      <c r="AL58" s="1606"/>
      <c r="AM58" s="900"/>
      <c r="AN58" s="974"/>
      <c r="AO58" s="1603"/>
    </row>
    <row r="59" spans="1:41" ht="13.5" customHeight="1">
      <c r="A59" s="1529"/>
      <c r="B59" s="1530"/>
      <c r="C59" s="1519" t="s">
        <v>518</v>
      </c>
      <c r="D59" s="1520"/>
      <c r="E59" s="1520"/>
      <c r="F59" s="1520"/>
      <c r="G59" s="1520"/>
      <c r="H59" s="1520"/>
      <c r="I59" s="1520"/>
      <c r="J59" s="1520"/>
      <c r="K59" s="1520"/>
      <c r="L59" s="1520"/>
      <c r="M59" s="1520"/>
      <c r="N59" s="1364">
        <v>0</v>
      </c>
      <c r="O59" s="1365"/>
      <c r="P59" s="1365"/>
      <c r="Q59" s="1365"/>
      <c r="R59" s="1365"/>
      <c r="S59" s="1365"/>
      <c r="T59" s="1365"/>
      <c r="U59" s="1365"/>
      <c r="V59" s="1365"/>
      <c r="W59" s="1365"/>
      <c r="X59" s="1365"/>
      <c r="Y59" s="1365"/>
      <c r="Z59" s="1365"/>
      <c r="AA59" s="1365"/>
      <c r="AB59" s="1365"/>
      <c r="AC59" s="1365"/>
      <c r="AD59" s="1365"/>
      <c r="AE59" s="1365"/>
      <c r="AF59" s="1365"/>
      <c r="AG59" s="1365"/>
      <c r="AH59" s="1365"/>
      <c r="AI59" s="1365"/>
      <c r="AJ59" s="1365"/>
      <c r="AK59" s="1365"/>
      <c r="AL59" s="1366"/>
      <c r="AM59" s="905" t="s">
        <v>184</v>
      </c>
      <c r="AN59" s="1000"/>
      <c r="AO59" s="906" t="s">
        <v>184</v>
      </c>
    </row>
    <row r="60" spans="1:41" ht="13.5" customHeight="1">
      <c r="A60" s="327"/>
      <c r="B60" s="53"/>
      <c r="C60" s="1519" t="s">
        <v>519</v>
      </c>
      <c r="D60" s="1520"/>
      <c r="E60" s="1520"/>
      <c r="F60" s="1520"/>
      <c r="G60" s="1520"/>
      <c r="H60" s="1520"/>
      <c r="I60" s="1520"/>
      <c r="J60" s="1520"/>
      <c r="K60" s="1520"/>
      <c r="L60" s="1520"/>
      <c r="M60" s="1525"/>
      <c r="N60" s="1531">
        <v>0</v>
      </c>
      <c r="O60" s="1532"/>
      <c r="P60" s="1532"/>
      <c r="Q60" s="1532"/>
      <c r="R60" s="1532"/>
      <c r="S60" s="1532"/>
      <c r="T60" s="1532"/>
      <c r="U60" s="1532"/>
      <c r="V60" s="1532"/>
      <c r="W60" s="1532"/>
      <c r="X60" s="1532"/>
      <c r="Y60" s="1532"/>
      <c r="Z60" s="1532"/>
      <c r="AA60" s="1532"/>
      <c r="AB60" s="1532"/>
      <c r="AC60" s="1532"/>
      <c r="AD60" s="1532"/>
      <c r="AE60" s="1532"/>
      <c r="AF60" s="1532"/>
      <c r="AG60" s="1532"/>
      <c r="AH60" s="1532"/>
      <c r="AI60" s="1532"/>
      <c r="AJ60" s="1532"/>
      <c r="AK60" s="1532"/>
      <c r="AL60" s="1533"/>
      <c r="AM60" s="1504" t="s">
        <v>720</v>
      </c>
      <c r="AN60" s="1505"/>
      <c r="AO60" s="1506"/>
    </row>
    <row r="61" spans="1:41" ht="13.5" customHeight="1">
      <c r="A61" s="6"/>
      <c r="B61" s="51"/>
      <c r="C61" s="28"/>
      <c r="D61" s="28"/>
      <c r="E61" s="28"/>
      <c r="F61" s="28"/>
      <c r="G61" s="28"/>
      <c r="H61" s="28"/>
      <c r="I61" s="28"/>
      <c r="J61" s="28"/>
      <c r="K61" s="28"/>
      <c r="L61" s="28"/>
      <c r="M61" s="28"/>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28"/>
      <c r="AN61" s="51"/>
      <c r="AO61" s="440"/>
    </row>
    <row r="62" spans="1:42" ht="13.5" customHeight="1" thickBot="1">
      <c r="A62" s="7"/>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3"/>
      <c r="AP62" s="8"/>
    </row>
    <row r="63" ht="13.5" customHeight="1">
      <c r="A63" s="8"/>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sheetData>
  <sheetProtection password="9350" sheet="1" scenarios="1" formatCells="0" selectLockedCells="1"/>
  <mergeCells count="88">
    <mergeCell ref="A3:AM3"/>
    <mergeCell ref="AC22:AF22"/>
    <mergeCell ref="G22:I22"/>
    <mergeCell ref="P22:R22"/>
    <mergeCell ref="N6:Q6"/>
    <mergeCell ref="AE18:AL18"/>
    <mergeCell ref="AI17:AL17"/>
    <mergeCell ref="AE16:AL16"/>
    <mergeCell ref="AE15:AH15"/>
    <mergeCell ref="AI14:AL14"/>
    <mergeCell ref="X14:AD14"/>
    <mergeCell ref="D10:F10"/>
    <mergeCell ref="K10:N10"/>
    <mergeCell ref="AO55:AO58"/>
    <mergeCell ref="C58:M58"/>
    <mergeCell ref="N58:AL58"/>
    <mergeCell ref="K17:N17"/>
    <mergeCell ref="K47:N47"/>
    <mergeCell ref="K36:N36"/>
    <mergeCell ref="AM53:AO53"/>
    <mergeCell ref="K16:N16"/>
    <mergeCell ref="B12:B14"/>
    <mergeCell ref="A1:AN1"/>
    <mergeCell ref="A4:AN4"/>
    <mergeCell ref="AM12:AO12"/>
    <mergeCell ref="Y11:AG12"/>
    <mergeCell ref="AE14:AH14"/>
    <mergeCell ref="AE13:AH13"/>
    <mergeCell ref="AI13:AL13"/>
    <mergeCell ref="E6:I6"/>
    <mergeCell ref="E38:G38"/>
    <mergeCell ref="I38:K38"/>
    <mergeCell ref="K31:N31"/>
    <mergeCell ref="I25:L25"/>
    <mergeCell ref="G35:H35"/>
    <mergeCell ref="B29:B31"/>
    <mergeCell ref="B32:B34"/>
    <mergeCell ref="AC37:AE37"/>
    <mergeCell ref="AA33:AA35"/>
    <mergeCell ref="AA27:AA29"/>
    <mergeCell ref="AC36:AE36"/>
    <mergeCell ref="C34:C36"/>
    <mergeCell ref="AI54:AL54"/>
    <mergeCell ref="AE54:AH54"/>
    <mergeCell ref="AA53:AL53"/>
    <mergeCell ref="AE55:AH55"/>
    <mergeCell ref="AA55:AD55"/>
    <mergeCell ref="AA54:AD54"/>
    <mergeCell ref="J41:M41"/>
    <mergeCell ref="AE17:AH17"/>
    <mergeCell ref="X16:AD16"/>
    <mergeCell ref="X18:AD18"/>
    <mergeCell ref="T21:X21"/>
    <mergeCell ref="X17:AD17"/>
    <mergeCell ref="V24:Z24"/>
    <mergeCell ref="AH30:AH32"/>
    <mergeCell ref="AG30:AG32"/>
    <mergeCell ref="AB41:AD41"/>
    <mergeCell ref="X15:AD15"/>
    <mergeCell ref="AI15:AL15"/>
    <mergeCell ref="C60:M60"/>
    <mergeCell ref="A54:B59"/>
    <mergeCell ref="N60:AL60"/>
    <mergeCell ref="C55:G56"/>
    <mergeCell ref="H55:M55"/>
    <mergeCell ref="H56:M56"/>
    <mergeCell ref="N56:R56"/>
    <mergeCell ref="N54:R54"/>
    <mergeCell ref="C59:M59"/>
    <mergeCell ref="E52:M52"/>
    <mergeCell ref="N53:Z53"/>
    <mergeCell ref="S54:V54"/>
    <mergeCell ref="N55:R55"/>
    <mergeCell ref="S55:V55"/>
    <mergeCell ref="C57:M57"/>
    <mergeCell ref="N57:Z57"/>
    <mergeCell ref="S56:V56"/>
    <mergeCell ref="W56:Z56"/>
    <mergeCell ref="AM60:AO60"/>
    <mergeCell ref="W54:Z54"/>
    <mergeCell ref="AF45:AF47"/>
    <mergeCell ref="N59:AL59"/>
    <mergeCell ref="AI56:AL56"/>
    <mergeCell ref="AA57:AL57"/>
    <mergeCell ref="AI55:AL55"/>
    <mergeCell ref="AE56:AH56"/>
    <mergeCell ref="AA56:AD56"/>
    <mergeCell ref="W55:Z55"/>
  </mergeCells>
  <printOptions/>
  <pageMargins left="0.7874015748031497" right="0.3937007874015748" top="0.55" bottom="0.1968503937007874" header="0.4" footer="0.34"/>
  <pageSetup horizontalDpi="300" verticalDpi="300" orientation="portrait" paperSize="9" r:id="rId2"/>
  <headerFooter alignWithMargins="0">
    <oddHeader>&amp;L&amp;"ＭＳ Ｐ明朝,標準"&amp;8H24-070</oddHeader>
  </headerFooter>
  <drawing r:id="rId1"/>
</worksheet>
</file>

<file path=xl/worksheets/sheet6.xml><?xml version="1.0" encoding="utf-8"?>
<worksheet xmlns="http://schemas.openxmlformats.org/spreadsheetml/2006/main" xmlns:r="http://schemas.openxmlformats.org/officeDocument/2006/relationships">
  <dimension ref="A1:AR61"/>
  <sheetViews>
    <sheetView showGridLines="0" view="pageBreakPreview" zoomScaleSheetLayoutView="100" workbookViewId="0" topLeftCell="A1">
      <selection activeCell="E9" sqref="E9:G9"/>
    </sheetView>
  </sheetViews>
  <sheetFormatPr defaultColWidth="9.00390625" defaultRowHeight="13.5"/>
  <cols>
    <col min="1" max="38" width="2.25390625" style="570" customWidth="1"/>
    <col min="39" max="39" width="3.125" style="570" customWidth="1"/>
    <col min="40" max="40" width="2.875" style="570" customWidth="1"/>
    <col min="41" max="49" width="2.25390625" style="570" customWidth="1"/>
    <col min="50" max="16384" width="9.00390625" style="570" customWidth="1"/>
  </cols>
  <sheetData>
    <row r="1" spans="1:42" ht="18" customHeight="1">
      <c r="A1" s="1391" t="s">
        <v>100</v>
      </c>
      <c r="B1" s="1391"/>
      <c r="C1" s="1391"/>
      <c r="D1" s="1391"/>
      <c r="E1" s="1391"/>
      <c r="F1" s="1391"/>
      <c r="G1" s="1391"/>
      <c r="H1" s="1391"/>
      <c r="I1" s="1391"/>
      <c r="J1" s="1391"/>
      <c r="K1" s="1391"/>
      <c r="L1" s="1391"/>
      <c r="M1" s="1391"/>
      <c r="N1" s="1391"/>
      <c r="O1" s="1391"/>
      <c r="P1" s="1391"/>
      <c r="Q1" s="1391"/>
      <c r="R1" s="1391"/>
      <c r="S1" s="1391"/>
      <c r="T1" s="1391"/>
      <c r="U1" s="1391"/>
      <c r="V1" s="1391"/>
      <c r="W1" s="1391"/>
      <c r="X1" s="1391"/>
      <c r="Y1" s="1391"/>
      <c r="Z1" s="1391"/>
      <c r="AA1" s="1391"/>
      <c r="AB1" s="1391"/>
      <c r="AC1" s="1391"/>
      <c r="AD1" s="1391"/>
      <c r="AE1" s="1391"/>
      <c r="AF1" s="1391"/>
      <c r="AG1" s="1391"/>
      <c r="AH1" s="1391"/>
      <c r="AI1" s="1391"/>
      <c r="AJ1" s="1391"/>
      <c r="AK1" s="1391"/>
      <c r="AL1" s="1391"/>
      <c r="AM1" s="1391"/>
      <c r="AN1" s="1391"/>
      <c r="AO1" s="667"/>
      <c r="AP1" s="667"/>
    </row>
    <row r="2" spans="1:42" ht="13.5" customHeight="1">
      <c r="A2" s="668"/>
      <c r="B2" s="668"/>
      <c r="C2" s="669"/>
      <c r="D2" s="670"/>
      <c r="E2" s="671"/>
      <c r="F2" s="671"/>
      <c r="G2" s="671"/>
      <c r="H2" s="671"/>
      <c r="I2" s="671"/>
      <c r="J2" s="671"/>
      <c r="K2" s="671"/>
      <c r="L2" s="671"/>
      <c r="M2" s="671"/>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672"/>
      <c r="AN2" s="590"/>
      <c r="AO2" s="590"/>
      <c r="AP2" s="590"/>
    </row>
    <row r="3" spans="1:42" ht="13.5" customHeight="1">
      <c r="A3" s="1240" t="s">
        <v>710</v>
      </c>
      <c r="B3" s="1240"/>
      <c r="C3" s="1240"/>
      <c r="D3" s="1240"/>
      <c r="E3" s="1240"/>
      <c r="F3" s="1240"/>
      <c r="G3" s="1240"/>
      <c r="H3" s="1240"/>
      <c r="I3" s="1240"/>
      <c r="J3" s="1240"/>
      <c r="K3" s="1240"/>
      <c r="L3" s="1240"/>
      <c r="M3" s="1240"/>
      <c r="N3" s="1240"/>
      <c r="O3" s="1240"/>
      <c r="P3" s="1240"/>
      <c r="Q3" s="1240"/>
      <c r="R3" s="1240"/>
      <c r="S3" s="1240"/>
      <c r="T3" s="1240"/>
      <c r="U3" s="1240"/>
      <c r="V3" s="1240"/>
      <c r="W3" s="1240"/>
      <c r="X3" s="1240"/>
      <c r="Y3" s="1240"/>
      <c r="Z3" s="1240"/>
      <c r="AA3" s="1240"/>
      <c r="AB3" s="1240"/>
      <c r="AC3" s="1240"/>
      <c r="AD3" s="1240"/>
      <c r="AE3" s="1240"/>
      <c r="AF3" s="1240"/>
      <c r="AG3" s="1240"/>
      <c r="AH3" s="1240"/>
      <c r="AI3" s="1240"/>
      <c r="AJ3" s="1240"/>
      <c r="AK3" s="1240"/>
      <c r="AL3" s="1240"/>
      <c r="AM3" s="1240"/>
      <c r="AN3" s="590"/>
      <c r="AO3" s="590"/>
      <c r="AP3" s="590"/>
    </row>
    <row r="4" spans="1:44" ht="13.5" customHeight="1" thickBot="1">
      <c r="A4" s="1241" t="s">
        <v>198</v>
      </c>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673"/>
      <c r="AP4" s="673"/>
      <c r="AQ4" s="588"/>
      <c r="AR4" s="588"/>
    </row>
    <row r="5" spans="1:43" ht="13.5" customHeight="1">
      <c r="A5" s="572"/>
      <c r="B5" s="824"/>
      <c r="C5" s="825"/>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c r="AI5" s="826"/>
      <c r="AJ5" s="826"/>
      <c r="AK5" s="826"/>
      <c r="AL5" s="826"/>
      <c r="AM5" s="827"/>
      <c r="AN5" s="828"/>
      <c r="AQ5" s="588"/>
    </row>
    <row r="6" spans="1:43" ht="13.5" customHeight="1">
      <c r="A6" s="576"/>
      <c r="B6" s="829"/>
      <c r="C6" s="830"/>
      <c r="D6" s="827"/>
      <c r="E6" s="827"/>
      <c r="F6" s="831" t="s">
        <v>414</v>
      </c>
      <c r="G6" s="827"/>
      <c r="H6" s="827"/>
      <c r="I6" s="827"/>
      <c r="J6" s="827"/>
      <c r="K6" s="827"/>
      <c r="L6" s="827"/>
      <c r="M6" s="827"/>
      <c r="N6" s="827"/>
      <c r="O6" s="827"/>
      <c r="P6" s="827"/>
      <c r="Q6" s="827"/>
      <c r="R6" s="832"/>
      <c r="S6" s="832"/>
      <c r="T6" s="832"/>
      <c r="U6" s="832"/>
      <c r="V6" s="832"/>
      <c r="W6" s="832"/>
      <c r="X6" s="827"/>
      <c r="Y6" s="827"/>
      <c r="Z6" s="827"/>
      <c r="AA6" s="827"/>
      <c r="AB6" s="827"/>
      <c r="AC6" s="827"/>
      <c r="AD6" s="832"/>
      <c r="AE6" s="832"/>
      <c r="AF6" s="832"/>
      <c r="AG6" s="832"/>
      <c r="AH6" s="832"/>
      <c r="AI6" s="832"/>
      <c r="AJ6" s="827"/>
      <c r="AK6" s="827"/>
      <c r="AL6" s="827"/>
      <c r="AM6" s="832"/>
      <c r="AN6" s="833"/>
      <c r="AQ6" s="588"/>
    </row>
    <row r="7" spans="1:43" ht="13.5" customHeight="1">
      <c r="A7" s="576"/>
      <c r="B7" s="829"/>
      <c r="C7" s="700"/>
      <c r="D7" s="590"/>
      <c r="E7" s="590"/>
      <c r="F7" s="590"/>
      <c r="G7" s="590"/>
      <c r="H7" s="813" t="s">
        <v>415</v>
      </c>
      <c r="I7" s="813"/>
      <c r="J7" s="813"/>
      <c r="K7" s="813"/>
      <c r="L7" s="813"/>
      <c r="M7" s="590"/>
      <c r="N7" s="590"/>
      <c r="O7" s="590"/>
      <c r="P7" s="590"/>
      <c r="Q7" s="590"/>
      <c r="R7" s="590"/>
      <c r="S7" s="590"/>
      <c r="T7" s="590"/>
      <c r="U7" s="590"/>
      <c r="V7" s="590"/>
      <c r="W7" s="590"/>
      <c r="X7" s="590"/>
      <c r="Y7" s="590"/>
      <c r="Z7" s="590"/>
      <c r="AA7" s="590"/>
      <c r="AB7" s="590"/>
      <c r="AC7" s="590"/>
      <c r="AD7" s="590"/>
      <c r="AE7" s="590"/>
      <c r="AF7" s="590"/>
      <c r="AG7" s="590" t="s">
        <v>199</v>
      </c>
      <c r="AH7" s="590"/>
      <c r="AI7" s="590"/>
      <c r="AJ7" s="590"/>
      <c r="AK7" s="590"/>
      <c r="AL7" s="590"/>
      <c r="AM7" s="590"/>
      <c r="AN7" s="695"/>
      <c r="AQ7" s="588"/>
    </row>
    <row r="8" spans="1:43" ht="13.5" customHeight="1">
      <c r="A8" s="576"/>
      <c r="B8" s="829"/>
      <c r="C8" s="700"/>
      <c r="D8" s="590"/>
      <c r="E8" s="648"/>
      <c r="F8" s="648"/>
      <c r="G8" s="648"/>
      <c r="H8" s="648"/>
      <c r="I8" s="648"/>
      <c r="J8" s="648"/>
      <c r="K8" s="648"/>
      <c r="L8" s="648"/>
      <c r="M8" s="648"/>
      <c r="N8" s="648"/>
      <c r="O8" s="648"/>
      <c r="P8" s="648"/>
      <c r="Q8" s="648"/>
      <c r="R8" s="1724" t="s">
        <v>200</v>
      </c>
      <c r="S8" s="1724"/>
      <c r="T8" s="1724"/>
      <c r="U8" s="1724"/>
      <c r="V8" s="1416"/>
      <c r="W8" s="1417"/>
      <c r="X8" s="1725"/>
      <c r="Y8" s="759"/>
      <c r="Z8" s="759"/>
      <c r="AA8" s="648"/>
      <c r="AB8" s="648"/>
      <c r="AC8" s="648"/>
      <c r="AD8" s="648"/>
      <c r="AE8" s="648"/>
      <c r="AF8" s="648"/>
      <c r="AG8" s="648"/>
      <c r="AH8" s="648"/>
      <c r="AI8" s="648"/>
      <c r="AJ8" s="648"/>
      <c r="AK8" s="590"/>
      <c r="AL8" s="590"/>
      <c r="AM8" s="590"/>
      <c r="AN8" s="695"/>
      <c r="AQ8" s="588"/>
    </row>
    <row r="9" spans="1:43" ht="13.5" customHeight="1">
      <c r="A9" s="576"/>
      <c r="B9" s="829"/>
      <c r="C9" s="700"/>
      <c r="D9" s="655"/>
      <c r="E9" s="1714"/>
      <c r="F9" s="1715"/>
      <c r="G9" s="1716"/>
      <c r="H9" s="590"/>
      <c r="I9" s="590"/>
      <c r="J9" s="590"/>
      <c r="K9" s="590"/>
      <c r="L9" s="590"/>
      <c r="M9" s="590"/>
      <c r="N9" s="590"/>
      <c r="O9" s="590"/>
      <c r="P9" s="580"/>
      <c r="Q9" s="724"/>
      <c r="R9" s="1717" t="s">
        <v>201</v>
      </c>
      <c r="S9" s="1718"/>
      <c r="T9" s="1718"/>
      <c r="U9" s="1719"/>
      <c r="V9" s="1720"/>
      <c r="W9" s="1720"/>
      <c r="X9" s="1721"/>
      <c r="Y9" s="590"/>
      <c r="Z9" s="590"/>
      <c r="AA9" s="590"/>
      <c r="AB9" s="590"/>
      <c r="AC9" s="590"/>
      <c r="AD9" s="590"/>
      <c r="AE9" s="590"/>
      <c r="AF9" s="590"/>
      <c r="AG9" s="590"/>
      <c r="AH9" s="834"/>
      <c r="AI9" s="1722"/>
      <c r="AJ9" s="1715"/>
      <c r="AK9" s="1723"/>
      <c r="AL9" s="590"/>
      <c r="AM9" s="590"/>
      <c r="AN9" s="695"/>
      <c r="AQ9" s="588"/>
    </row>
    <row r="10" spans="1:43" ht="13.5" customHeight="1">
      <c r="A10" s="576"/>
      <c r="B10" s="829"/>
      <c r="C10" s="700"/>
      <c r="D10" s="655"/>
      <c r="E10" s="700"/>
      <c r="F10" s="655"/>
      <c r="G10" s="835"/>
      <c r="H10" s="1698"/>
      <c r="I10" s="1699"/>
      <c r="J10" s="1700"/>
      <c r="K10" s="836"/>
      <c r="L10" s="590"/>
      <c r="M10" s="590"/>
      <c r="N10" s="590"/>
      <c r="O10" s="590"/>
      <c r="P10" s="590"/>
      <c r="Q10" s="590"/>
      <c r="R10" s="590"/>
      <c r="S10" s="590"/>
      <c r="T10" s="672" t="s">
        <v>438</v>
      </c>
      <c r="U10" s="580"/>
      <c r="V10" s="1701"/>
      <c r="W10" s="1702"/>
      <c r="X10" s="1703"/>
      <c r="Y10" s="781"/>
      <c r="Z10" s="781"/>
      <c r="AA10" s="590"/>
      <c r="AB10" s="590"/>
      <c r="AC10" s="590"/>
      <c r="AD10" s="590"/>
      <c r="AE10" s="590"/>
      <c r="AF10" s="590"/>
      <c r="AG10" s="590"/>
      <c r="AH10" s="590"/>
      <c r="AI10" s="655"/>
      <c r="AJ10" s="604"/>
      <c r="AK10" s="837"/>
      <c r="AL10" s="780"/>
      <c r="AM10" s="590"/>
      <c r="AN10" s="695"/>
      <c r="AQ10" s="588"/>
    </row>
    <row r="11" spans="1:43" ht="13.5" customHeight="1">
      <c r="A11" s="1704" t="s">
        <v>94</v>
      </c>
      <c r="B11" s="1705"/>
      <c r="C11" s="700"/>
      <c r="D11" s="655"/>
      <c r="E11" s="700"/>
      <c r="F11" s="655"/>
      <c r="G11" s="1363" t="s">
        <v>504</v>
      </c>
      <c r="H11" s="1683"/>
      <c r="I11" s="1706"/>
      <c r="J11" s="1455"/>
      <c r="K11" s="1456"/>
      <c r="L11" s="1707"/>
      <c r="M11" s="1708"/>
      <c r="N11" s="1709"/>
      <c r="O11" s="590"/>
      <c r="P11" s="590"/>
      <c r="Q11" s="590"/>
      <c r="R11" s="590"/>
      <c r="S11" s="590"/>
      <c r="T11" s="590"/>
      <c r="U11" s="590"/>
      <c r="V11" s="590"/>
      <c r="W11" s="590"/>
      <c r="X11" s="590"/>
      <c r="Y11" s="590"/>
      <c r="Z11" s="590"/>
      <c r="AA11" s="590"/>
      <c r="AB11" s="590"/>
      <c r="AC11" s="590"/>
      <c r="AD11" s="590"/>
      <c r="AE11" s="590"/>
      <c r="AF11" s="590"/>
      <c r="AG11" s="590"/>
      <c r="AH11" s="590"/>
      <c r="AI11" s="655"/>
      <c r="AJ11" s="700"/>
      <c r="AK11" s="655"/>
      <c r="AL11" s="590"/>
      <c r="AM11" s="590"/>
      <c r="AN11" s="695"/>
      <c r="AQ11" s="588"/>
    </row>
    <row r="12" spans="1:43" ht="13.5" customHeight="1">
      <c r="A12" s="1704"/>
      <c r="B12" s="1705"/>
      <c r="C12" s="700"/>
      <c r="D12" s="655"/>
      <c r="E12" s="700"/>
      <c r="F12" s="655"/>
      <c r="G12" s="590"/>
      <c r="H12" s="590"/>
      <c r="I12" s="590"/>
      <c r="J12" s="655"/>
      <c r="K12" s="655"/>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655"/>
      <c r="AJ12" s="590"/>
      <c r="AK12" s="655"/>
      <c r="AL12" s="590"/>
      <c r="AM12" s="590"/>
      <c r="AN12" s="695"/>
      <c r="AQ12" s="588"/>
    </row>
    <row r="13" spans="1:43" ht="13.5" customHeight="1">
      <c r="A13" s="1704"/>
      <c r="B13" s="1705"/>
      <c r="C13" s="838"/>
      <c r="D13" s="1710" t="s">
        <v>202</v>
      </c>
      <c r="E13" s="1692" t="s">
        <v>203</v>
      </c>
      <c r="F13" s="1692" t="s">
        <v>204</v>
      </c>
      <c r="G13" s="839"/>
      <c r="H13" s="840"/>
      <c r="I13" s="840"/>
      <c r="J13" s="841"/>
      <c r="K13" s="841"/>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655"/>
      <c r="AJ13" s="1692" t="s">
        <v>205</v>
      </c>
      <c r="AK13" s="1692" t="s">
        <v>206</v>
      </c>
      <c r="AL13" s="1694" t="s">
        <v>207</v>
      </c>
      <c r="AM13" s="590"/>
      <c r="AN13" s="695"/>
      <c r="AQ13" s="588"/>
    </row>
    <row r="14" spans="1:43" ht="13.5" customHeight="1">
      <c r="A14" s="1704"/>
      <c r="B14" s="1705"/>
      <c r="C14" s="838"/>
      <c r="D14" s="1711"/>
      <c r="E14" s="1693"/>
      <c r="F14" s="1693"/>
      <c r="G14" s="843"/>
      <c r="H14" s="840"/>
      <c r="I14" s="840"/>
      <c r="J14" s="841"/>
      <c r="K14" s="841"/>
      <c r="L14" s="590"/>
      <c r="M14" s="590"/>
      <c r="N14" s="590"/>
      <c r="O14" s="590"/>
      <c r="P14" s="590"/>
      <c r="Q14" s="590"/>
      <c r="R14" s="694"/>
      <c r="S14" s="694"/>
      <c r="T14" s="694"/>
      <c r="U14" s="590"/>
      <c r="V14" s="590"/>
      <c r="W14" s="1684" t="s">
        <v>208</v>
      </c>
      <c r="X14" s="590"/>
      <c r="Y14" s="590"/>
      <c r="Z14" s="590"/>
      <c r="AA14" s="590"/>
      <c r="AB14" s="590"/>
      <c r="AC14" s="590"/>
      <c r="AD14" s="590"/>
      <c r="AE14" s="590"/>
      <c r="AF14" s="590"/>
      <c r="AG14" s="590"/>
      <c r="AH14" s="590"/>
      <c r="AI14" s="655"/>
      <c r="AJ14" s="1693"/>
      <c r="AK14" s="1693"/>
      <c r="AL14" s="1695"/>
      <c r="AM14" s="590"/>
      <c r="AN14" s="695"/>
      <c r="AQ14" s="588"/>
    </row>
    <row r="15" spans="1:43" ht="13.5" customHeight="1">
      <c r="A15" s="1704"/>
      <c r="B15" s="1705"/>
      <c r="C15" s="838"/>
      <c r="D15" s="1711"/>
      <c r="E15" s="1693"/>
      <c r="F15" s="1693"/>
      <c r="G15" s="844"/>
      <c r="H15" s="845"/>
      <c r="I15" s="846"/>
      <c r="J15" s="847"/>
      <c r="K15" s="847"/>
      <c r="L15" s="1712" t="s">
        <v>209</v>
      </c>
      <c r="M15" s="1713"/>
      <c r="N15" s="1713"/>
      <c r="O15" s="1713"/>
      <c r="P15" s="1343" t="s">
        <v>439</v>
      </c>
      <c r="Q15" s="1683"/>
      <c r="R15" s="1565"/>
      <c r="S15" s="1565"/>
      <c r="T15" s="1565"/>
      <c r="U15" s="848"/>
      <c r="V15" s="590"/>
      <c r="W15" s="1696"/>
      <c r="X15" s="590"/>
      <c r="Y15" s="1684" t="s">
        <v>210</v>
      </c>
      <c r="Z15" s="590"/>
      <c r="AA15" s="590"/>
      <c r="AB15" s="590"/>
      <c r="AC15" s="590"/>
      <c r="AD15" s="590"/>
      <c r="AE15" s="590"/>
      <c r="AF15" s="590"/>
      <c r="AG15" s="590"/>
      <c r="AH15" s="590"/>
      <c r="AI15" s="655"/>
      <c r="AJ15" s="1693"/>
      <c r="AK15" s="1693"/>
      <c r="AL15" s="1695"/>
      <c r="AM15" s="590"/>
      <c r="AN15" s="695"/>
      <c r="AQ15" s="588"/>
    </row>
    <row r="16" spans="1:43" ht="13.5" customHeight="1">
      <c r="A16" s="1704"/>
      <c r="B16" s="1705"/>
      <c r="C16" s="838"/>
      <c r="D16" s="1711"/>
      <c r="E16" s="1693"/>
      <c r="F16" s="1693"/>
      <c r="G16" s="590"/>
      <c r="H16" s="655"/>
      <c r="I16" s="580"/>
      <c r="J16" s="761"/>
      <c r="K16" s="1687" t="s">
        <v>211</v>
      </c>
      <c r="L16" s="580"/>
      <c r="M16" s="580"/>
      <c r="N16" s="580"/>
      <c r="O16" s="580"/>
      <c r="P16" s="580"/>
      <c r="Q16" s="590"/>
      <c r="R16" s="590"/>
      <c r="S16" s="590"/>
      <c r="T16" s="590"/>
      <c r="U16" s="590"/>
      <c r="V16" s="590"/>
      <c r="W16" s="1696"/>
      <c r="X16" s="590"/>
      <c r="Y16" s="1685"/>
      <c r="Z16" s="590"/>
      <c r="AA16" s="590"/>
      <c r="AB16" s="590"/>
      <c r="AC16" s="590"/>
      <c r="AD16" s="590"/>
      <c r="AE16" s="590"/>
      <c r="AF16" s="590"/>
      <c r="AG16" s="590"/>
      <c r="AH16" s="590"/>
      <c r="AI16" s="655"/>
      <c r="AJ16" s="1693"/>
      <c r="AK16" s="1693"/>
      <c r="AL16" s="1695"/>
      <c r="AM16" s="590"/>
      <c r="AN16" s="695"/>
      <c r="AQ16" s="588"/>
    </row>
    <row r="17" spans="1:43" ht="13.5" customHeight="1">
      <c r="A17" s="1704"/>
      <c r="B17" s="1705"/>
      <c r="C17" s="838"/>
      <c r="D17" s="1711"/>
      <c r="E17" s="1693"/>
      <c r="F17" s="1693"/>
      <c r="G17" s="590"/>
      <c r="H17" s="655"/>
      <c r="I17" s="590"/>
      <c r="J17" s="655"/>
      <c r="K17" s="1688"/>
      <c r="L17" s="590"/>
      <c r="M17" s="590"/>
      <c r="N17" s="590"/>
      <c r="O17" s="590"/>
      <c r="P17" s="590"/>
      <c r="Q17" s="590"/>
      <c r="R17" s="590"/>
      <c r="S17" s="590"/>
      <c r="T17" s="590"/>
      <c r="U17" s="590"/>
      <c r="V17" s="590"/>
      <c r="W17" s="1696"/>
      <c r="X17" s="590"/>
      <c r="Y17" s="1685"/>
      <c r="Z17" s="590"/>
      <c r="AA17" s="590"/>
      <c r="AB17" s="590"/>
      <c r="AC17" s="590"/>
      <c r="AD17" s="590"/>
      <c r="AE17" s="590"/>
      <c r="AF17" s="590"/>
      <c r="AG17" s="590"/>
      <c r="AH17" s="590"/>
      <c r="AI17" s="655"/>
      <c r="AJ17" s="1693"/>
      <c r="AK17" s="1693"/>
      <c r="AL17" s="1695"/>
      <c r="AM17" s="590"/>
      <c r="AN17" s="695"/>
      <c r="AQ17" s="588"/>
    </row>
    <row r="18" spans="1:43" ht="13.5" customHeight="1">
      <c r="A18" s="1704"/>
      <c r="B18" s="1705"/>
      <c r="C18" s="838"/>
      <c r="D18" s="1711"/>
      <c r="E18" s="1693"/>
      <c r="F18" s="1693"/>
      <c r="G18" s="590"/>
      <c r="H18" s="655"/>
      <c r="I18" s="590"/>
      <c r="J18" s="655"/>
      <c r="K18" s="1688"/>
      <c r="L18" s="1684" t="s">
        <v>212</v>
      </c>
      <c r="M18" s="590"/>
      <c r="N18" s="590"/>
      <c r="O18" s="590"/>
      <c r="P18" s="590"/>
      <c r="Q18" s="590"/>
      <c r="R18" s="590"/>
      <c r="S18" s="590"/>
      <c r="T18" s="590"/>
      <c r="U18" s="590"/>
      <c r="V18" s="590"/>
      <c r="W18" s="1696"/>
      <c r="X18" s="590"/>
      <c r="Y18" s="1685"/>
      <c r="Z18" s="590"/>
      <c r="AA18" s="590"/>
      <c r="AB18" s="590"/>
      <c r="AC18" s="590"/>
      <c r="AD18" s="590"/>
      <c r="AE18" s="590"/>
      <c r="AF18" s="590"/>
      <c r="AG18" s="590"/>
      <c r="AH18" s="590"/>
      <c r="AI18" s="1684" t="s">
        <v>212</v>
      </c>
      <c r="AJ18" s="1693"/>
      <c r="AK18" s="1693"/>
      <c r="AL18" s="1695"/>
      <c r="AM18" s="590"/>
      <c r="AN18" s="695"/>
      <c r="AQ18" s="588"/>
    </row>
    <row r="19" spans="1:43" ht="13.5" customHeight="1" thickBot="1">
      <c r="A19" s="1704"/>
      <c r="B19" s="1705"/>
      <c r="C19" s="838"/>
      <c r="D19" s="1711"/>
      <c r="E19" s="763"/>
      <c r="F19" s="702"/>
      <c r="G19" s="590"/>
      <c r="H19" s="655"/>
      <c r="I19" s="590"/>
      <c r="J19" s="655"/>
      <c r="K19" s="655"/>
      <c r="L19" s="1689"/>
      <c r="M19" s="590"/>
      <c r="N19" s="590"/>
      <c r="O19" s="590"/>
      <c r="P19" s="590"/>
      <c r="Q19" s="590"/>
      <c r="R19" s="590"/>
      <c r="S19" s="590"/>
      <c r="T19" s="590"/>
      <c r="U19" s="590"/>
      <c r="V19" s="672"/>
      <c r="W19" s="1696"/>
      <c r="X19" s="590"/>
      <c r="Y19" s="1685"/>
      <c r="Z19" s="590"/>
      <c r="AA19" s="590"/>
      <c r="AB19" s="590"/>
      <c r="AC19" s="590"/>
      <c r="AD19" s="590"/>
      <c r="AE19" s="590"/>
      <c r="AF19" s="590"/>
      <c r="AG19" s="590"/>
      <c r="AH19" s="590"/>
      <c r="AI19" s="1696"/>
      <c r="AJ19" s="700"/>
      <c r="AK19" s="655"/>
      <c r="AL19" s="842"/>
      <c r="AM19" s="590"/>
      <c r="AN19" s="695"/>
      <c r="AQ19" s="588"/>
    </row>
    <row r="20" spans="1:43" ht="13.5" customHeight="1" thickBot="1">
      <c r="A20" s="1704"/>
      <c r="B20" s="1705"/>
      <c r="C20" s="838"/>
      <c r="D20" s="695"/>
      <c r="E20" s="849"/>
      <c r="F20" s="850"/>
      <c r="G20" s="732"/>
      <c r="H20" s="702"/>
      <c r="I20" s="701"/>
      <c r="J20" s="702"/>
      <c r="K20" s="701"/>
      <c r="L20" s="1689"/>
      <c r="M20" s="590"/>
      <c r="N20" s="590"/>
      <c r="O20" s="590"/>
      <c r="P20" s="590"/>
      <c r="Q20" s="590"/>
      <c r="R20" s="590"/>
      <c r="S20" s="590"/>
      <c r="T20" s="590"/>
      <c r="U20" s="590"/>
      <c r="V20" s="590"/>
      <c r="W20" s="1696"/>
      <c r="X20" s="590"/>
      <c r="Y20" s="1685"/>
      <c r="Z20" s="672"/>
      <c r="AA20" s="672"/>
      <c r="AB20" s="590"/>
      <c r="AC20" s="590"/>
      <c r="AD20" s="590"/>
      <c r="AE20" s="590"/>
      <c r="AF20" s="590"/>
      <c r="AG20" s="590"/>
      <c r="AH20" s="590"/>
      <c r="AI20" s="1696"/>
      <c r="AJ20" s="590"/>
      <c r="AK20" s="590"/>
      <c r="AL20" s="590"/>
      <c r="AM20" s="590"/>
      <c r="AN20" s="695"/>
      <c r="AQ20" s="588"/>
    </row>
    <row r="21" spans="1:43" ht="6" customHeight="1" thickBot="1">
      <c r="A21" s="1704"/>
      <c r="B21" s="1705"/>
      <c r="C21" s="838"/>
      <c r="D21" s="695"/>
      <c r="E21" s="849"/>
      <c r="F21" s="850"/>
      <c r="G21" s="851"/>
      <c r="H21" s="852"/>
      <c r="I21" s="852"/>
      <c r="J21" s="853"/>
      <c r="K21" s="854"/>
      <c r="L21" s="1690"/>
      <c r="M21" s="590"/>
      <c r="N21" s="590"/>
      <c r="O21" s="590"/>
      <c r="P21" s="590"/>
      <c r="Q21" s="590"/>
      <c r="R21" s="590"/>
      <c r="S21" s="590"/>
      <c r="T21" s="590"/>
      <c r="U21" s="590"/>
      <c r="V21" s="590"/>
      <c r="W21" s="1696"/>
      <c r="X21" s="590"/>
      <c r="Y21" s="1685"/>
      <c r="Z21" s="672"/>
      <c r="AA21" s="672"/>
      <c r="AB21" s="590"/>
      <c r="AC21" s="590"/>
      <c r="AD21" s="590"/>
      <c r="AE21" s="590"/>
      <c r="AF21" s="590"/>
      <c r="AG21" s="590"/>
      <c r="AH21" s="590"/>
      <c r="AI21" s="1696"/>
      <c r="AJ21" s="701"/>
      <c r="AK21" s="701"/>
      <c r="AL21" s="590"/>
      <c r="AM21" s="590"/>
      <c r="AN21" s="695"/>
      <c r="AQ21" s="588"/>
    </row>
    <row r="22" spans="1:43" ht="13.5" customHeight="1" thickBot="1">
      <c r="A22" s="1704"/>
      <c r="B22" s="1705"/>
      <c r="C22" s="838"/>
      <c r="D22" s="695"/>
      <c r="E22" s="849"/>
      <c r="F22" s="850"/>
      <c r="G22" s="1679" t="s">
        <v>213</v>
      </c>
      <c r="H22" s="855"/>
      <c r="I22" s="855"/>
      <c r="J22" s="1681" t="s">
        <v>214</v>
      </c>
      <c r="K22" s="856"/>
      <c r="L22" s="1691"/>
      <c r="M22" s="701"/>
      <c r="N22" s="701"/>
      <c r="O22" s="701"/>
      <c r="P22" s="701"/>
      <c r="Q22" s="701"/>
      <c r="R22" s="701"/>
      <c r="S22" s="701"/>
      <c r="T22" s="701"/>
      <c r="U22" s="701"/>
      <c r="V22" s="701"/>
      <c r="W22" s="1697"/>
      <c r="X22" s="701"/>
      <c r="Y22" s="1686"/>
      <c r="Z22" s="701"/>
      <c r="AA22" s="701"/>
      <c r="AB22" s="701"/>
      <c r="AC22" s="701"/>
      <c r="AD22" s="701"/>
      <c r="AE22" s="701"/>
      <c r="AF22" s="701"/>
      <c r="AG22" s="701"/>
      <c r="AH22" s="701"/>
      <c r="AI22" s="1697"/>
      <c r="AJ22" s="857"/>
      <c r="AK22" s="850"/>
      <c r="AL22" s="590"/>
      <c r="AM22" s="590"/>
      <c r="AN22" s="695"/>
      <c r="AQ22" s="588"/>
    </row>
    <row r="23" spans="1:43" ht="6.75" customHeight="1" thickBot="1">
      <c r="A23" s="1704"/>
      <c r="B23" s="1705"/>
      <c r="C23" s="838"/>
      <c r="D23" s="695"/>
      <c r="E23" s="858"/>
      <c r="F23" s="859"/>
      <c r="G23" s="1680"/>
      <c r="H23" s="860"/>
      <c r="I23" s="861"/>
      <c r="J23" s="1682"/>
      <c r="K23" s="862"/>
      <c r="L23" s="852"/>
      <c r="M23" s="852"/>
      <c r="N23" s="852"/>
      <c r="O23" s="852"/>
      <c r="P23" s="852"/>
      <c r="Q23" s="852"/>
      <c r="R23" s="852"/>
      <c r="S23" s="852"/>
      <c r="T23" s="852"/>
      <c r="U23" s="852"/>
      <c r="V23" s="852"/>
      <c r="W23" s="852"/>
      <c r="X23" s="852"/>
      <c r="Y23" s="852"/>
      <c r="Z23" s="852"/>
      <c r="AA23" s="852"/>
      <c r="AB23" s="852"/>
      <c r="AC23" s="852"/>
      <c r="AD23" s="852"/>
      <c r="AE23" s="852"/>
      <c r="AF23" s="852"/>
      <c r="AG23" s="852"/>
      <c r="AH23" s="852"/>
      <c r="AI23" s="863"/>
      <c r="AJ23" s="858"/>
      <c r="AK23" s="859"/>
      <c r="AL23" s="590"/>
      <c r="AM23" s="590"/>
      <c r="AN23" s="695"/>
      <c r="AQ23" s="588"/>
    </row>
    <row r="24" spans="1:43" ht="13.5" customHeight="1">
      <c r="A24" s="1704"/>
      <c r="B24" s="1705"/>
      <c r="C24" s="838"/>
      <c r="D24" s="590"/>
      <c r="E24" s="590"/>
      <c r="F24" s="590"/>
      <c r="G24" s="590"/>
      <c r="H24" s="655"/>
      <c r="I24" s="864"/>
      <c r="J24" s="593"/>
      <c r="K24" s="593"/>
      <c r="L24" s="593"/>
      <c r="M24" s="593"/>
      <c r="N24" s="593"/>
      <c r="O24" s="593"/>
      <c r="P24" s="590"/>
      <c r="Q24" s="590"/>
      <c r="R24" s="590"/>
      <c r="S24" s="590"/>
      <c r="T24" s="590"/>
      <c r="U24" s="590"/>
      <c r="V24" s="590"/>
      <c r="W24" s="590"/>
      <c r="X24" s="590"/>
      <c r="Y24" s="590"/>
      <c r="Z24" s="590"/>
      <c r="AA24" s="590"/>
      <c r="AB24" s="590"/>
      <c r="AC24" s="590"/>
      <c r="AD24" s="590"/>
      <c r="AE24" s="590"/>
      <c r="AF24" s="590"/>
      <c r="AG24" s="590"/>
      <c r="AH24" s="590"/>
      <c r="AI24" s="590"/>
      <c r="AJ24" s="590"/>
      <c r="AK24" s="590"/>
      <c r="AL24" s="590"/>
      <c r="AM24" s="590"/>
      <c r="AN24" s="695"/>
      <c r="AQ24" s="588"/>
    </row>
    <row r="25" spans="1:43" ht="13.5" customHeight="1">
      <c r="A25" s="1704"/>
      <c r="B25" s="1705"/>
      <c r="C25" s="838"/>
      <c r="D25" s="590"/>
      <c r="E25" s="590"/>
      <c r="F25" s="590"/>
      <c r="G25" s="590"/>
      <c r="H25" s="655"/>
      <c r="I25" s="865" t="s">
        <v>215</v>
      </c>
      <c r="J25" s="648"/>
      <c r="K25" s="648"/>
      <c r="L25" s="648"/>
      <c r="M25" s="590"/>
      <c r="N25" s="590"/>
      <c r="O25" s="590"/>
      <c r="P25" s="590"/>
      <c r="Q25" s="590"/>
      <c r="R25" s="590"/>
      <c r="S25" s="590"/>
      <c r="T25" s="590"/>
      <c r="U25" s="590"/>
      <c r="V25" s="590"/>
      <c r="W25" s="590"/>
      <c r="X25" s="866"/>
      <c r="Y25" s="1002"/>
      <c r="Z25" s="1002"/>
      <c r="AA25" s="1001"/>
      <c r="AB25" s="580" t="s">
        <v>216</v>
      </c>
      <c r="AC25" s="580"/>
      <c r="AD25" s="580"/>
      <c r="AE25" s="580"/>
      <c r="AF25" s="590"/>
      <c r="AG25" s="590"/>
      <c r="AH25" s="590"/>
      <c r="AI25" s="756"/>
      <c r="AJ25" s="591"/>
      <c r="AK25" s="590"/>
      <c r="AL25" s="590"/>
      <c r="AM25" s="590"/>
      <c r="AN25" s="695"/>
      <c r="AQ25" s="588"/>
    </row>
    <row r="26" spans="1:43" ht="13.5" customHeight="1">
      <c r="A26" s="1704"/>
      <c r="B26" s="1705"/>
      <c r="C26" s="838"/>
      <c r="D26" s="590"/>
      <c r="E26" s="648"/>
      <c r="F26" s="648"/>
      <c r="G26" s="648"/>
      <c r="H26" s="648"/>
      <c r="I26" s="648"/>
      <c r="J26" s="648"/>
      <c r="K26" s="648"/>
      <c r="L26" s="648"/>
      <c r="M26" s="590"/>
      <c r="N26" s="590"/>
      <c r="O26" s="590"/>
      <c r="P26" s="590"/>
      <c r="Q26" s="590"/>
      <c r="R26" s="590"/>
      <c r="S26" s="590"/>
      <c r="T26" s="590"/>
      <c r="U26" s="590"/>
      <c r="V26" s="590"/>
      <c r="W26" s="590"/>
      <c r="X26" s="648"/>
      <c r="Y26" s="867"/>
      <c r="Z26" s="648"/>
      <c r="AA26" s="648"/>
      <c r="AB26" s="590"/>
      <c r="AC26" s="590"/>
      <c r="AD26" s="590"/>
      <c r="AE26" s="590"/>
      <c r="AF26" s="590"/>
      <c r="AG26" s="590"/>
      <c r="AH26" s="590"/>
      <c r="AI26" s="590"/>
      <c r="AJ26" s="590"/>
      <c r="AK26" s="590"/>
      <c r="AL26" s="590"/>
      <c r="AM26" s="590"/>
      <c r="AN26" s="695"/>
      <c r="AQ26" s="588"/>
    </row>
    <row r="27" spans="1:43" ht="13.5" customHeight="1">
      <c r="A27" s="1704"/>
      <c r="B27" s="1705"/>
      <c r="C27" s="838"/>
      <c r="D27" s="655"/>
      <c r="E27" s="1169" t="s">
        <v>217</v>
      </c>
      <c r="F27" s="1670"/>
      <c r="G27" s="1670"/>
      <c r="H27" s="1670"/>
      <c r="I27" s="1670"/>
      <c r="J27" s="1670"/>
      <c r="K27" s="1670"/>
      <c r="L27" s="1677"/>
      <c r="M27" s="590"/>
      <c r="N27" s="590"/>
      <c r="O27" s="590"/>
      <c r="P27" s="590"/>
      <c r="Q27" s="1438" t="s">
        <v>218</v>
      </c>
      <c r="R27" s="590"/>
      <c r="S27" s="590"/>
      <c r="T27" s="580"/>
      <c r="U27" s="580"/>
      <c r="V27" s="655"/>
      <c r="W27" s="809"/>
      <c r="X27" s="1170" t="s">
        <v>219</v>
      </c>
      <c r="Y27" s="1670"/>
      <c r="Z27" s="1670"/>
      <c r="AA27" s="1670"/>
      <c r="AB27" s="1670"/>
      <c r="AC27" s="1670"/>
      <c r="AD27" s="1670"/>
      <c r="AE27" s="1677"/>
      <c r="AF27" s="590"/>
      <c r="AG27" s="590"/>
      <c r="AH27" s="590"/>
      <c r="AI27" s="590"/>
      <c r="AJ27" s="590"/>
      <c r="AK27" s="590"/>
      <c r="AL27" s="590"/>
      <c r="AM27" s="590"/>
      <c r="AN27" s="695"/>
      <c r="AQ27" s="588"/>
    </row>
    <row r="28" spans="1:43" ht="13.5" customHeight="1">
      <c r="A28" s="1704"/>
      <c r="B28" s="1705"/>
      <c r="C28" s="838"/>
      <c r="D28" s="655"/>
      <c r="E28" s="1672" t="s">
        <v>440</v>
      </c>
      <c r="F28" s="1184"/>
      <c r="G28" s="1184"/>
      <c r="H28" s="1678"/>
      <c r="I28" s="1386"/>
      <c r="J28" s="1387"/>
      <c r="K28" s="1387"/>
      <c r="L28" s="1388"/>
      <c r="M28" s="590"/>
      <c r="N28" s="590"/>
      <c r="O28" s="590"/>
      <c r="P28" s="590"/>
      <c r="Q28" s="1438"/>
      <c r="R28" s="590"/>
      <c r="S28" s="590"/>
      <c r="T28" s="580"/>
      <c r="U28" s="580"/>
      <c r="V28" s="655"/>
      <c r="W28" s="1672" t="s">
        <v>441</v>
      </c>
      <c r="X28" s="1673"/>
      <c r="Y28" s="1673"/>
      <c r="Z28" s="1673"/>
      <c r="AA28" s="1674"/>
      <c r="AB28" s="1386"/>
      <c r="AC28" s="1387"/>
      <c r="AD28" s="1387"/>
      <c r="AE28" s="1388"/>
      <c r="AF28" s="590"/>
      <c r="AG28" s="590"/>
      <c r="AH28" s="590"/>
      <c r="AI28" s="590"/>
      <c r="AJ28" s="590"/>
      <c r="AK28" s="590"/>
      <c r="AL28" s="590"/>
      <c r="AM28" s="590"/>
      <c r="AN28" s="695"/>
      <c r="AQ28" s="588"/>
    </row>
    <row r="29" spans="1:40" ht="13.5" customHeight="1">
      <c r="A29" s="1704"/>
      <c r="B29" s="1705"/>
      <c r="C29" s="838"/>
      <c r="D29" s="655"/>
      <c r="E29" s="1672" t="s">
        <v>442</v>
      </c>
      <c r="F29" s="1184"/>
      <c r="G29" s="1184"/>
      <c r="H29" s="1678"/>
      <c r="I29" s="1386"/>
      <c r="J29" s="1387"/>
      <c r="K29" s="1387"/>
      <c r="L29" s="1388"/>
      <c r="M29" s="590"/>
      <c r="N29" s="590"/>
      <c r="O29" s="590"/>
      <c r="P29" s="590"/>
      <c r="Q29" s="1438"/>
      <c r="R29" s="590"/>
      <c r="S29" s="590"/>
      <c r="T29" s="590"/>
      <c r="U29" s="590"/>
      <c r="V29" s="655"/>
      <c r="W29" s="1672" t="s">
        <v>443</v>
      </c>
      <c r="X29" s="1673"/>
      <c r="Y29" s="1673"/>
      <c r="Z29" s="1673"/>
      <c r="AA29" s="1674"/>
      <c r="AB29" s="1386"/>
      <c r="AC29" s="1387"/>
      <c r="AD29" s="1387"/>
      <c r="AE29" s="1388"/>
      <c r="AF29" s="590"/>
      <c r="AG29" s="1675" t="s">
        <v>222</v>
      </c>
      <c r="AH29" s="1675"/>
      <c r="AI29" s="1675"/>
      <c r="AJ29" s="1675"/>
      <c r="AK29" s="1675"/>
      <c r="AL29" s="1675"/>
      <c r="AM29" s="1675"/>
      <c r="AN29" s="1676"/>
    </row>
    <row r="30" spans="1:40" ht="13.5" customHeight="1">
      <c r="A30" s="1704"/>
      <c r="B30" s="1705"/>
      <c r="C30" s="838"/>
      <c r="D30" s="590"/>
      <c r="E30" s="1283" t="s">
        <v>220</v>
      </c>
      <c r="F30" s="1284"/>
      <c r="G30" s="1284"/>
      <c r="H30" s="1285"/>
      <c r="I30" s="1411">
        <f>(I28+I29)*0.5</f>
        <v>0</v>
      </c>
      <c r="J30" s="1412"/>
      <c r="K30" s="1412"/>
      <c r="L30" s="1436"/>
      <c r="M30" s="700"/>
      <c r="N30" s="590"/>
      <c r="O30" s="590"/>
      <c r="P30" s="590"/>
      <c r="Q30" s="1438"/>
      <c r="R30" s="590"/>
      <c r="S30" s="590"/>
      <c r="T30" s="590"/>
      <c r="U30" s="590"/>
      <c r="V30" s="655"/>
      <c r="W30" s="1283" t="s">
        <v>221</v>
      </c>
      <c r="X30" s="1284"/>
      <c r="Y30" s="1284"/>
      <c r="Z30" s="1284"/>
      <c r="AA30" s="1285"/>
      <c r="AB30" s="1411">
        <f>(AB28+AB29)/2</f>
        <v>0</v>
      </c>
      <c r="AC30" s="1412"/>
      <c r="AD30" s="1412"/>
      <c r="AE30" s="1436"/>
      <c r="AF30" s="700"/>
      <c r="AG30" s="1675"/>
      <c r="AH30" s="1675"/>
      <c r="AI30" s="1675"/>
      <c r="AJ30" s="1675"/>
      <c r="AK30" s="1675"/>
      <c r="AL30" s="1675"/>
      <c r="AM30" s="1675"/>
      <c r="AN30" s="1676"/>
    </row>
    <row r="31" spans="1:40" ht="13.5" customHeight="1">
      <c r="A31" s="1704"/>
      <c r="B31" s="1705"/>
      <c r="C31" s="870"/>
      <c r="D31" s="648"/>
      <c r="E31" s="638"/>
      <c r="F31" s="638"/>
      <c r="G31" s="638"/>
      <c r="H31" s="638"/>
      <c r="I31" s="599"/>
      <c r="J31" s="599"/>
      <c r="K31" s="599"/>
      <c r="L31" s="599"/>
      <c r="M31" s="648"/>
      <c r="N31" s="648"/>
      <c r="O31" s="648"/>
      <c r="P31" s="648"/>
      <c r="Q31" s="871"/>
      <c r="R31" s="648"/>
      <c r="S31" s="648"/>
      <c r="T31" s="648"/>
      <c r="U31" s="648"/>
      <c r="V31" s="648"/>
      <c r="W31" s="638"/>
      <c r="X31" s="569"/>
      <c r="Y31" s="569"/>
      <c r="Z31" s="569"/>
      <c r="AA31" s="569"/>
      <c r="AB31" s="749"/>
      <c r="AC31" s="749"/>
      <c r="AD31" s="749"/>
      <c r="AE31" s="749"/>
      <c r="AF31" s="648"/>
      <c r="AG31" s="872"/>
      <c r="AH31" s="872"/>
      <c r="AI31" s="872"/>
      <c r="AJ31" s="872"/>
      <c r="AK31" s="872"/>
      <c r="AL31" s="872"/>
      <c r="AM31" s="872"/>
      <c r="AN31" s="873"/>
    </row>
    <row r="32" spans="1:40" ht="13.5" customHeight="1">
      <c r="A32" s="1704"/>
      <c r="B32" s="1705"/>
      <c r="C32" s="838"/>
      <c r="D32" s="590"/>
      <c r="E32" s="1126" t="s">
        <v>591</v>
      </c>
      <c r="F32" s="569"/>
      <c r="G32" s="569"/>
      <c r="H32" s="569"/>
      <c r="I32" s="749"/>
      <c r="J32" s="753"/>
      <c r="K32" s="753"/>
      <c r="L32" s="753"/>
      <c r="M32" s="590"/>
      <c r="N32" s="590"/>
      <c r="O32" s="590"/>
      <c r="P32" s="590"/>
      <c r="Q32" s="806"/>
      <c r="R32" s="590"/>
      <c r="S32" s="590"/>
      <c r="T32" s="590"/>
      <c r="U32" s="590"/>
      <c r="V32" s="590"/>
      <c r="W32" s="598"/>
      <c r="X32" s="598"/>
      <c r="Y32" s="569"/>
      <c r="Z32" s="569"/>
      <c r="AA32" s="569"/>
      <c r="AB32" s="749"/>
      <c r="AC32" s="749"/>
      <c r="AD32" s="749"/>
      <c r="AE32" s="753"/>
      <c r="AF32" s="590"/>
      <c r="AG32" s="868"/>
      <c r="AH32" s="868"/>
      <c r="AI32" s="868"/>
      <c r="AJ32" s="868"/>
      <c r="AK32" s="868"/>
      <c r="AL32" s="868"/>
      <c r="AM32" s="868"/>
      <c r="AN32" s="869"/>
    </row>
    <row r="33" spans="1:40" ht="13.5" customHeight="1">
      <c r="A33" s="1704"/>
      <c r="B33" s="1705"/>
      <c r="C33" s="809"/>
      <c r="D33" s="724"/>
      <c r="E33" s="590"/>
      <c r="F33" s="580"/>
      <c r="G33" s="724"/>
      <c r="H33" s="580"/>
      <c r="I33" s="590"/>
      <c r="J33" s="1228" t="s">
        <v>57</v>
      </c>
      <c r="K33" s="1668"/>
      <c r="L33" s="1668"/>
      <c r="M33" s="1668"/>
      <c r="N33" s="1668"/>
      <c r="O33" s="1668"/>
      <c r="P33" s="1668"/>
      <c r="Q33" s="1668"/>
      <c r="R33" s="1668"/>
      <c r="S33" s="1668"/>
      <c r="T33" s="1668"/>
      <c r="U33" s="1668"/>
      <c r="V33" s="1668"/>
      <c r="W33" s="724"/>
      <c r="X33" s="761"/>
      <c r="Y33" s="1323" t="s">
        <v>223</v>
      </c>
      <c r="Z33" s="1324"/>
      <c r="AA33" s="1324"/>
      <c r="AB33" s="1324"/>
      <c r="AC33" s="1324"/>
      <c r="AD33" s="1325"/>
      <c r="AE33" s="1224" t="s">
        <v>703</v>
      </c>
      <c r="AF33" s="1225"/>
      <c r="AG33" s="1225"/>
      <c r="AH33" s="1225"/>
      <c r="AI33" s="1225"/>
      <c r="AJ33" s="1225"/>
      <c r="AK33" s="1221"/>
      <c r="AL33" s="1169" t="s">
        <v>136</v>
      </c>
      <c r="AM33" s="1670"/>
      <c r="AN33" s="1671"/>
    </row>
    <row r="34" spans="1:40" ht="13.5" customHeight="1">
      <c r="A34" s="1704"/>
      <c r="B34" s="1705"/>
      <c r="C34" s="865"/>
      <c r="D34" s="648"/>
      <c r="E34" s="648"/>
      <c r="F34" s="648"/>
      <c r="G34" s="648"/>
      <c r="H34" s="580"/>
      <c r="I34" s="590"/>
      <c r="J34" s="1669"/>
      <c r="K34" s="1669"/>
      <c r="L34" s="1669"/>
      <c r="M34" s="1669"/>
      <c r="N34" s="1669"/>
      <c r="O34" s="1669"/>
      <c r="P34" s="1669"/>
      <c r="Q34" s="1669"/>
      <c r="R34" s="1669"/>
      <c r="S34" s="1669"/>
      <c r="T34" s="1669"/>
      <c r="U34" s="1669"/>
      <c r="V34" s="1669"/>
      <c r="W34" s="590"/>
      <c r="X34" s="874"/>
      <c r="Y34" s="1230" t="s">
        <v>505</v>
      </c>
      <c r="Z34" s="1226"/>
      <c r="AA34" s="1226"/>
      <c r="AB34" s="1226"/>
      <c r="AC34" s="1226"/>
      <c r="AD34" s="1223"/>
      <c r="AE34" s="1219"/>
      <c r="AF34" s="1217"/>
      <c r="AG34" s="1217"/>
      <c r="AH34" s="1217"/>
      <c r="AI34" s="1217"/>
      <c r="AJ34" s="1217"/>
      <c r="AK34" s="1215"/>
      <c r="AL34" s="620" t="s">
        <v>141</v>
      </c>
      <c r="AM34" s="638" t="s">
        <v>444</v>
      </c>
      <c r="AN34" s="621" t="s">
        <v>142</v>
      </c>
    </row>
    <row r="35" spans="1:40" ht="13.5" customHeight="1">
      <c r="A35" s="1704"/>
      <c r="B35" s="1705"/>
      <c r="C35" s="1664" t="s">
        <v>224</v>
      </c>
      <c r="D35" s="1665"/>
      <c r="E35" s="1656" t="s">
        <v>135</v>
      </c>
      <c r="F35" s="1657"/>
      <c r="G35" s="1657"/>
      <c r="H35" s="875"/>
      <c r="I35" s="1249" t="s">
        <v>506</v>
      </c>
      <c r="J35" s="1247"/>
      <c r="K35" s="1247"/>
      <c r="L35" s="1247"/>
      <c r="M35" s="1247"/>
      <c r="N35" s="1247"/>
      <c r="O35" s="1642"/>
      <c r="P35" s="1619"/>
      <c r="Q35" s="1387"/>
      <c r="R35" s="1387"/>
      <c r="S35" s="1387"/>
      <c r="T35" s="1387"/>
      <c r="U35" s="1387"/>
      <c r="V35" s="1387"/>
      <c r="W35" s="1387"/>
      <c r="X35" s="1388"/>
      <c r="Y35" s="1643">
        <f>'設条'!J20</f>
        <v>50</v>
      </c>
      <c r="Z35" s="1644"/>
      <c r="AA35" s="1644"/>
      <c r="AB35" s="1644"/>
      <c r="AC35" s="1644"/>
      <c r="AD35" s="1645"/>
      <c r="AE35" s="1652" t="s">
        <v>704</v>
      </c>
      <c r="AF35" s="1652"/>
      <c r="AG35" s="1652"/>
      <c r="AH35" s="1652"/>
      <c r="AI35" s="1652"/>
      <c r="AJ35" s="1652"/>
      <c r="AK35" s="1653"/>
      <c r="AL35" s="892"/>
      <c r="AM35" s="1318"/>
      <c r="AN35" s="896"/>
    </row>
    <row r="36" spans="1:40" ht="13.5" customHeight="1">
      <c r="A36" s="1704"/>
      <c r="B36" s="1705"/>
      <c r="C36" s="1666"/>
      <c r="D36" s="1667"/>
      <c r="E36" s="1656" t="s">
        <v>134</v>
      </c>
      <c r="F36" s="1657"/>
      <c r="G36" s="1657"/>
      <c r="H36" s="876"/>
      <c r="I36" s="1249" t="s">
        <v>507</v>
      </c>
      <c r="J36" s="1247"/>
      <c r="K36" s="1247"/>
      <c r="L36" s="1247"/>
      <c r="M36" s="1247"/>
      <c r="N36" s="1247"/>
      <c r="O36" s="1642"/>
      <c r="P36" s="1619"/>
      <c r="Q36" s="1387"/>
      <c r="R36" s="1387"/>
      <c r="S36" s="1387"/>
      <c r="T36" s="1387"/>
      <c r="U36" s="1387"/>
      <c r="V36" s="1387"/>
      <c r="W36" s="1387"/>
      <c r="X36" s="1388"/>
      <c r="Y36" s="1646"/>
      <c r="Z36" s="1647"/>
      <c r="AA36" s="1647"/>
      <c r="AB36" s="1647"/>
      <c r="AC36" s="1647"/>
      <c r="AD36" s="1648"/>
      <c r="AE36" s="1654"/>
      <c r="AF36" s="1654"/>
      <c r="AG36" s="1654"/>
      <c r="AH36" s="1654"/>
      <c r="AI36" s="1654"/>
      <c r="AJ36" s="1654"/>
      <c r="AK36" s="1655"/>
      <c r="AL36" s="892"/>
      <c r="AM36" s="1202"/>
      <c r="AN36" s="896"/>
    </row>
    <row r="37" spans="1:40" ht="13.5" customHeight="1">
      <c r="A37" s="1704"/>
      <c r="B37" s="1705"/>
      <c r="C37" s="1656" t="s">
        <v>215</v>
      </c>
      <c r="D37" s="1657"/>
      <c r="E37" s="1657"/>
      <c r="F37" s="1657"/>
      <c r="G37" s="1657"/>
      <c r="I37" s="1323" t="s">
        <v>508</v>
      </c>
      <c r="J37" s="1324"/>
      <c r="K37" s="1324"/>
      <c r="L37" s="1324"/>
      <c r="M37" s="1324"/>
      <c r="N37" s="1324"/>
      <c r="O37" s="1658"/>
      <c r="P37" s="1619"/>
      <c r="Q37" s="1387"/>
      <c r="R37" s="1387"/>
      <c r="S37" s="1387"/>
      <c r="T37" s="1387"/>
      <c r="U37" s="1387"/>
      <c r="V37" s="1387"/>
      <c r="W37" s="1387"/>
      <c r="X37" s="1388"/>
      <c r="Y37" s="1646"/>
      <c r="Z37" s="1647"/>
      <c r="AA37" s="1647"/>
      <c r="AB37" s="1647"/>
      <c r="AC37" s="1647"/>
      <c r="AD37" s="1648"/>
      <c r="AE37" s="1654"/>
      <c r="AF37" s="1654"/>
      <c r="AG37" s="1654"/>
      <c r="AH37" s="1654"/>
      <c r="AI37" s="1654"/>
      <c r="AJ37" s="1654"/>
      <c r="AK37" s="1655"/>
      <c r="AL37" s="892"/>
      <c r="AM37" s="1202"/>
      <c r="AN37" s="896"/>
    </row>
    <row r="38" spans="1:40" ht="13.5" customHeight="1">
      <c r="A38" s="1704"/>
      <c r="B38" s="1705"/>
      <c r="C38" s="1659" t="s">
        <v>8</v>
      </c>
      <c r="D38" s="1367"/>
      <c r="E38" s="1367"/>
      <c r="F38" s="1367"/>
      <c r="G38" s="1367"/>
      <c r="H38" s="1660"/>
      <c r="I38" s="1633" t="s">
        <v>9</v>
      </c>
      <c r="J38" s="1634"/>
      <c r="K38" s="1634"/>
      <c r="L38" s="1634"/>
      <c r="M38" s="1634"/>
      <c r="N38" s="1634"/>
      <c r="O38" s="1635"/>
      <c r="P38" s="1619"/>
      <c r="Q38" s="1387"/>
      <c r="R38" s="1387"/>
      <c r="S38" s="1387"/>
      <c r="T38" s="1387"/>
      <c r="U38" s="1387"/>
      <c r="V38" s="1387"/>
      <c r="W38" s="1387"/>
      <c r="X38" s="1388"/>
      <c r="Y38" s="1646"/>
      <c r="Z38" s="1647"/>
      <c r="AA38" s="1647"/>
      <c r="AB38" s="1647"/>
      <c r="AC38" s="1647"/>
      <c r="AD38" s="1648"/>
      <c r="AE38" s="1654"/>
      <c r="AF38" s="1654"/>
      <c r="AG38" s="1654"/>
      <c r="AH38" s="1654"/>
      <c r="AI38" s="1654"/>
      <c r="AJ38" s="1654"/>
      <c r="AK38" s="1655"/>
      <c r="AL38" s="892"/>
      <c r="AM38" s="1202"/>
      <c r="AN38" s="1636" t="s">
        <v>58</v>
      </c>
    </row>
    <row r="39" spans="1:40" ht="13.5" customHeight="1">
      <c r="A39" s="1704"/>
      <c r="B39" s="1705"/>
      <c r="C39" s="1661"/>
      <c r="D39" s="1662"/>
      <c r="E39" s="1662"/>
      <c r="F39" s="1662"/>
      <c r="G39" s="1662"/>
      <c r="H39" s="1663"/>
      <c r="I39" s="1639" t="s">
        <v>10</v>
      </c>
      <c r="J39" s="1640"/>
      <c r="K39" s="1640"/>
      <c r="L39" s="1640"/>
      <c r="M39" s="1640"/>
      <c r="N39" s="1640"/>
      <c r="O39" s="1641"/>
      <c r="P39" s="1619"/>
      <c r="Q39" s="1387"/>
      <c r="R39" s="1387"/>
      <c r="S39" s="1387"/>
      <c r="T39" s="1387"/>
      <c r="U39" s="1387"/>
      <c r="V39" s="1387"/>
      <c r="W39" s="1387"/>
      <c r="X39" s="1388"/>
      <c r="Y39" s="1646"/>
      <c r="Z39" s="1647"/>
      <c r="AA39" s="1647"/>
      <c r="AB39" s="1647"/>
      <c r="AC39" s="1647"/>
      <c r="AD39" s="1648"/>
      <c r="AE39" s="1654"/>
      <c r="AF39" s="1654"/>
      <c r="AG39" s="1654"/>
      <c r="AH39" s="1654"/>
      <c r="AI39" s="1654"/>
      <c r="AJ39" s="1654"/>
      <c r="AK39" s="1655"/>
      <c r="AL39" s="892"/>
      <c r="AM39" s="1202"/>
      <c r="AN39" s="1637"/>
    </row>
    <row r="40" spans="1:40" ht="13.5" customHeight="1">
      <c r="A40" s="1704"/>
      <c r="B40" s="1705"/>
      <c r="C40" s="1622" t="s">
        <v>190</v>
      </c>
      <c r="D40" s="1319"/>
      <c r="E40" s="1319"/>
      <c r="F40" s="1319"/>
      <c r="G40" s="1319"/>
      <c r="H40" s="1320"/>
      <c r="I40" s="1630" t="s">
        <v>11</v>
      </c>
      <c r="J40" s="1631"/>
      <c r="K40" s="1631"/>
      <c r="L40" s="1631"/>
      <c r="M40" s="1631"/>
      <c r="N40" s="1631"/>
      <c r="O40" s="1632"/>
      <c r="P40" s="1619"/>
      <c r="Q40" s="1387"/>
      <c r="R40" s="1387"/>
      <c r="S40" s="1387"/>
      <c r="T40" s="1387"/>
      <c r="U40" s="1387"/>
      <c r="V40" s="1387"/>
      <c r="W40" s="1387"/>
      <c r="X40" s="1388"/>
      <c r="Y40" s="1646"/>
      <c r="Z40" s="1647"/>
      <c r="AA40" s="1647"/>
      <c r="AB40" s="1647"/>
      <c r="AC40" s="1647"/>
      <c r="AD40" s="1648"/>
      <c r="AE40" s="1654"/>
      <c r="AF40" s="1654"/>
      <c r="AG40" s="1654"/>
      <c r="AH40" s="1654"/>
      <c r="AI40" s="1654"/>
      <c r="AJ40" s="1654"/>
      <c r="AK40" s="1655"/>
      <c r="AL40" s="892"/>
      <c r="AM40" s="1202"/>
      <c r="AN40" s="1637"/>
    </row>
    <row r="41" spans="1:40" ht="13.5" customHeight="1">
      <c r="A41" s="1704"/>
      <c r="B41" s="1705"/>
      <c r="C41" s="1292"/>
      <c r="D41" s="1293"/>
      <c r="E41" s="1293"/>
      <c r="F41" s="1293"/>
      <c r="G41" s="1293"/>
      <c r="H41" s="1294"/>
      <c r="I41" s="1630" t="s">
        <v>12</v>
      </c>
      <c r="J41" s="1631"/>
      <c r="K41" s="1631"/>
      <c r="L41" s="1631"/>
      <c r="M41" s="1631"/>
      <c r="N41" s="1631"/>
      <c r="O41" s="1632"/>
      <c r="P41" s="1619"/>
      <c r="Q41" s="1387"/>
      <c r="R41" s="1387"/>
      <c r="S41" s="1387"/>
      <c r="T41" s="1387"/>
      <c r="U41" s="1387"/>
      <c r="V41" s="1387"/>
      <c r="W41" s="1387"/>
      <c r="X41" s="1388"/>
      <c r="Y41" s="1646"/>
      <c r="Z41" s="1647"/>
      <c r="AA41" s="1647"/>
      <c r="AB41" s="1647"/>
      <c r="AC41" s="1647"/>
      <c r="AD41" s="1648"/>
      <c r="AE41" s="1654"/>
      <c r="AF41" s="1654"/>
      <c r="AG41" s="1654"/>
      <c r="AH41" s="1654"/>
      <c r="AI41" s="1654"/>
      <c r="AJ41" s="1654"/>
      <c r="AK41" s="1655"/>
      <c r="AL41" s="892"/>
      <c r="AM41" s="1202"/>
      <c r="AN41" s="1637"/>
    </row>
    <row r="42" spans="1:40" ht="13.5" customHeight="1">
      <c r="A42" s="1704"/>
      <c r="B42" s="1705"/>
      <c r="C42" s="1622" t="s">
        <v>225</v>
      </c>
      <c r="D42" s="1319"/>
      <c r="E42" s="1319"/>
      <c r="F42" s="1319"/>
      <c r="G42" s="1319"/>
      <c r="H42" s="1320"/>
      <c r="I42" s="1623" t="s">
        <v>13</v>
      </c>
      <c r="J42" s="1624"/>
      <c r="K42" s="1624"/>
      <c r="L42" s="1624"/>
      <c r="M42" s="1624"/>
      <c r="N42" s="1624"/>
      <c r="O42" s="1625"/>
      <c r="P42" s="1619"/>
      <c r="Q42" s="1387"/>
      <c r="R42" s="1387"/>
      <c r="S42" s="1387"/>
      <c r="T42" s="1387"/>
      <c r="U42" s="1387"/>
      <c r="V42" s="1387"/>
      <c r="W42" s="1387"/>
      <c r="X42" s="1388"/>
      <c r="Y42" s="1646"/>
      <c r="Z42" s="1647"/>
      <c r="AA42" s="1647"/>
      <c r="AB42" s="1647"/>
      <c r="AC42" s="1647"/>
      <c r="AD42" s="1648"/>
      <c r="AE42" s="1626">
        <f>P48*Y35*0.5</f>
        <v>125</v>
      </c>
      <c r="AF42" s="1626"/>
      <c r="AG42" s="1626"/>
      <c r="AH42" s="1626"/>
      <c r="AI42" s="1626"/>
      <c r="AJ42" s="1626"/>
      <c r="AK42" s="1627"/>
      <c r="AL42" s="892"/>
      <c r="AM42" s="1202"/>
      <c r="AN42" s="1637"/>
    </row>
    <row r="43" spans="1:40" ht="13.5" customHeight="1">
      <c r="A43" s="1704"/>
      <c r="B43" s="1705"/>
      <c r="C43" s="1292"/>
      <c r="D43" s="1293"/>
      <c r="E43" s="1293"/>
      <c r="F43" s="1293"/>
      <c r="G43" s="1293"/>
      <c r="H43" s="1294"/>
      <c r="I43" s="1630" t="s">
        <v>14</v>
      </c>
      <c r="J43" s="1631"/>
      <c r="K43" s="1631"/>
      <c r="L43" s="1631"/>
      <c r="M43" s="1631"/>
      <c r="N43" s="1631"/>
      <c r="O43" s="1632"/>
      <c r="P43" s="1619">
        <v>5</v>
      </c>
      <c r="Q43" s="1387"/>
      <c r="R43" s="1387"/>
      <c r="S43" s="1387"/>
      <c r="T43" s="1387"/>
      <c r="U43" s="1387"/>
      <c r="V43" s="1387"/>
      <c r="W43" s="1387"/>
      <c r="X43" s="1388"/>
      <c r="Y43" s="1646"/>
      <c r="Z43" s="1647"/>
      <c r="AA43" s="1647"/>
      <c r="AB43" s="1647"/>
      <c r="AC43" s="1647"/>
      <c r="AD43" s="1648"/>
      <c r="AE43" s="1626"/>
      <c r="AF43" s="1626"/>
      <c r="AG43" s="1626"/>
      <c r="AH43" s="1626"/>
      <c r="AI43" s="1626"/>
      <c r="AJ43" s="1626"/>
      <c r="AK43" s="1627"/>
      <c r="AL43" s="892"/>
      <c r="AM43" s="1202"/>
      <c r="AN43" s="1637"/>
    </row>
    <row r="44" spans="1:40" ht="13.5" customHeight="1">
      <c r="A44" s="1704"/>
      <c r="B44" s="1705"/>
      <c r="C44" s="1231" t="s">
        <v>189</v>
      </c>
      <c r="D44" s="1232"/>
      <c r="E44" s="1232"/>
      <c r="F44" s="1232"/>
      <c r="G44" s="1232"/>
      <c r="H44" s="1233"/>
      <c r="I44" s="1630" t="s">
        <v>15</v>
      </c>
      <c r="J44" s="1631"/>
      <c r="K44" s="1631"/>
      <c r="L44" s="1631"/>
      <c r="M44" s="1631"/>
      <c r="N44" s="1631"/>
      <c r="O44" s="1632"/>
      <c r="P44" s="1619"/>
      <c r="Q44" s="1387"/>
      <c r="R44" s="1387"/>
      <c r="S44" s="1387"/>
      <c r="T44" s="1387"/>
      <c r="U44" s="1387"/>
      <c r="V44" s="1387"/>
      <c r="W44" s="1387"/>
      <c r="X44" s="1388"/>
      <c r="Y44" s="1646"/>
      <c r="Z44" s="1647"/>
      <c r="AA44" s="1647"/>
      <c r="AB44" s="1647"/>
      <c r="AC44" s="1647"/>
      <c r="AD44" s="1648"/>
      <c r="AE44" s="1626"/>
      <c r="AF44" s="1626"/>
      <c r="AG44" s="1626"/>
      <c r="AH44" s="1626"/>
      <c r="AI44" s="1626"/>
      <c r="AJ44" s="1626"/>
      <c r="AK44" s="1627"/>
      <c r="AL44" s="892"/>
      <c r="AM44" s="1202"/>
      <c r="AN44" s="1637"/>
    </row>
    <row r="45" spans="1:40" ht="13.5" customHeight="1">
      <c r="A45" s="576"/>
      <c r="B45" s="577"/>
      <c r="C45" s="1227" t="s">
        <v>226</v>
      </c>
      <c r="D45" s="1228"/>
      <c r="E45" s="1228"/>
      <c r="F45" s="1228"/>
      <c r="G45" s="1228"/>
      <c r="H45" s="1229"/>
      <c r="I45" s="1630" t="s">
        <v>16</v>
      </c>
      <c r="J45" s="1631"/>
      <c r="K45" s="1631"/>
      <c r="L45" s="1631"/>
      <c r="M45" s="1631"/>
      <c r="N45" s="1631"/>
      <c r="O45" s="1632"/>
      <c r="P45" s="1619"/>
      <c r="Q45" s="1387"/>
      <c r="R45" s="1387"/>
      <c r="S45" s="1387"/>
      <c r="T45" s="1387"/>
      <c r="U45" s="1387"/>
      <c r="V45" s="1387"/>
      <c r="W45" s="1387"/>
      <c r="X45" s="1388"/>
      <c r="Y45" s="1646"/>
      <c r="Z45" s="1647"/>
      <c r="AA45" s="1647"/>
      <c r="AB45" s="1647"/>
      <c r="AC45" s="1647"/>
      <c r="AD45" s="1648"/>
      <c r="AE45" s="1626"/>
      <c r="AF45" s="1626"/>
      <c r="AG45" s="1626"/>
      <c r="AH45" s="1626"/>
      <c r="AI45" s="1626"/>
      <c r="AJ45" s="1626"/>
      <c r="AK45" s="1627"/>
      <c r="AL45" s="892"/>
      <c r="AM45" s="1202"/>
      <c r="AN45" s="1637"/>
    </row>
    <row r="46" spans="1:40" ht="13.5" customHeight="1">
      <c r="A46" s="576"/>
      <c r="B46" s="577"/>
      <c r="C46" s="1230"/>
      <c r="D46" s="1226"/>
      <c r="E46" s="1226"/>
      <c r="F46" s="1226"/>
      <c r="G46" s="1226"/>
      <c r="H46" s="1223"/>
      <c r="I46" s="1249"/>
      <c r="J46" s="1247"/>
      <c r="K46" s="1247"/>
      <c r="L46" s="1247"/>
      <c r="M46" s="1247"/>
      <c r="N46" s="1247"/>
      <c r="O46" s="1642"/>
      <c r="P46" s="1619">
        <v>0</v>
      </c>
      <c r="Q46" s="1387"/>
      <c r="R46" s="1387"/>
      <c r="S46" s="1387"/>
      <c r="T46" s="1387"/>
      <c r="U46" s="1387"/>
      <c r="V46" s="1387"/>
      <c r="W46" s="1387"/>
      <c r="X46" s="1388"/>
      <c r="Y46" s="1646"/>
      <c r="Z46" s="1647"/>
      <c r="AA46" s="1647"/>
      <c r="AB46" s="1647"/>
      <c r="AC46" s="1647"/>
      <c r="AD46" s="1648"/>
      <c r="AE46" s="1626"/>
      <c r="AF46" s="1626"/>
      <c r="AG46" s="1626"/>
      <c r="AH46" s="1626"/>
      <c r="AI46" s="1626"/>
      <c r="AJ46" s="1626"/>
      <c r="AK46" s="1627"/>
      <c r="AL46" s="892"/>
      <c r="AM46" s="1202"/>
      <c r="AN46" s="1637"/>
    </row>
    <row r="47" spans="1:40" ht="13.5" customHeight="1">
      <c r="A47" s="576"/>
      <c r="B47" s="577"/>
      <c r="C47" s="1249" t="s">
        <v>227</v>
      </c>
      <c r="D47" s="1247"/>
      <c r="E47" s="1247"/>
      <c r="F47" s="1247"/>
      <c r="G47" s="1247"/>
      <c r="H47" s="1248"/>
      <c r="I47" s="1617" t="s">
        <v>17</v>
      </c>
      <c r="J47" s="1618"/>
      <c r="K47" s="1618"/>
      <c r="L47" s="1618"/>
      <c r="M47" s="1618"/>
      <c r="N47" s="1618"/>
      <c r="O47" s="1618"/>
      <c r="P47" s="1619"/>
      <c r="Q47" s="1387"/>
      <c r="R47" s="1387">
        <v>0</v>
      </c>
      <c r="S47" s="1387"/>
      <c r="T47" s="1387"/>
      <c r="U47" s="1387"/>
      <c r="V47" s="1387"/>
      <c r="W47" s="1387"/>
      <c r="X47" s="1388"/>
      <c r="Y47" s="1646"/>
      <c r="Z47" s="1647"/>
      <c r="AA47" s="1647"/>
      <c r="AB47" s="1647"/>
      <c r="AC47" s="1647"/>
      <c r="AD47" s="1648"/>
      <c r="AE47" s="1626"/>
      <c r="AF47" s="1626"/>
      <c r="AG47" s="1626"/>
      <c r="AH47" s="1626"/>
      <c r="AI47" s="1626"/>
      <c r="AJ47" s="1626"/>
      <c r="AK47" s="1627"/>
      <c r="AL47" s="908"/>
      <c r="AM47" s="1203"/>
      <c r="AN47" s="1638"/>
    </row>
    <row r="48" spans="1:40" ht="13.5" customHeight="1">
      <c r="A48" s="576"/>
      <c r="B48" s="577"/>
      <c r="C48" s="1231" t="s">
        <v>228</v>
      </c>
      <c r="D48" s="1232"/>
      <c r="E48" s="1232"/>
      <c r="F48" s="1232"/>
      <c r="G48" s="1232"/>
      <c r="H48" s="1233"/>
      <c r="I48" s="1185" t="s">
        <v>18</v>
      </c>
      <c r="J48" s="1186"/>
      <c r="K48" s="1186"/>
      <c r="L48" s="1186"/>
      <c r="M48" s="1186"/>
      <c r="N48" s="1186"/>
      <c r="O48" s="1620"/>
      <c r="P48" s="1621">
        <f>P35+P36+P37+P38+P39+P40+P41+P42+P43+P44+P45+P46+R47</f>
        <v>5</v>
      </c>
      <c r="Q48" s="1412"/>
      <c r="R48" s="1412"/>
      <c r="S48" s="1412"/>
      <c r="T48" s="1412"/>
      <c r="U48" s="1412"/>
      <c r="V48" s="1412"/>
      <c r="W48" s="1412"/>
      <c r="X48" s="1436"/>
      <c r="Y48" s="1649"/>
      <c r="Z48" s="1650"/>
      <c r="AA48" s="1650"/>
      <c r="AB48" s="1650"/>
      <c r="AC48" s="1650"/>
      <c r="AD48" s="1651"/>
      <c r="AE48" s="1628"/>
      <c r="AF48" s="1628"/>
      <c r="AG48" s="1628"/>
      <c r="AH48" s="1628"/>
      <c r="AI48" s="1628"/>
      <c r="AJ48" s="1628"/>
      <c r="AK48" s="1629"/>
      <c r="AL48" s="908" t="s">
        <v>19</v>
      </c>
      <c r="AM48" s="972" t="s">
        <v>19</v>
      </c>
      <c r="AN48" s="896" t="s">
        <v>19</v>
      </c>
    </row>
    <row r="49" spans="1:40" ht="13.5" customHeight="1">
      <c r="A49" s="576"/>
      <c r="B49" s="577"/>
      <c r="C49" s="1249" t="s">
        <v>702</v>
      </c>
      <c r="D49" s="1247"/>
      <c r="E49" s="1247"/>
      <c r="F49" s="1247"/>
      <c r="G49" s="1247"/>
      <c r="H49" s="1247"/>
      <c r="I49" s="1247"/>
      <c r="J49" s="1247"/>
      <c r="K49" s="1247"/>
      <c r="L49" s="1247"/>
      <c r="M49" s="1247"/>
      <c r="N49" s="1247"/>
      <c r="O49" s="1247"/>
      <c r="P49" s="1247"/>
      <c r="Q49" s="1247"/>
      <c r="R49" s="1247"/>
      <c r="S49" s="1247"/>
      <c r="T49" s="1247"/>
      <c r="U49" s="1247"/>
      <c r="V49" s="1247"/>
      <c r="W49" s="1247"/>
      <c r="X49" s="1247"/>
      <c r="Y49" s="1247"/>
      <c r="Z49" s="1247"/>
      <c r="AA49" s="1247"/>
      <c r="AB49" s="1247"/>
      <c r="AC49" s="1247"/>
      <c r="AD49" s="1248"/>
      <c r="AE49" s="1364">
        <v>0</v>
      </c>
      <c r="AF49" s="1365"/>
      <c r="AG49" s="1365"/>
      <c r="AH49" s="1365"/>
      <c r="AI49" s="1365"/>
      <c r="AJ49" s="1365"/>
      <c r="AK49" s="1366"/>
      <c r="AL49" s="892"/>
      <c r="AM49" s="1000"/>
      <c r="AN49" s="909" t="s">
        <v>445</v>
      </c>
    </row>
    <row r="50" spans="1:40" ht="13.5" customHeight="1">
      <c r="A50" s="877"/>
      <c r="B50" s="878"/>
      <c r="C50" s="1249" t="s">
        <v>20</v>
      </c>
      <c r="D50" s="1247"/>
      <c r="E50" s="1247"/>
      <c r="F50" s="1247"/>
      <c r="G50" s="1247"/>
      <c r="H50" s="1247"/>
      <c r="I50" s="1247"/>
      <c r="J50" s="1247"/>
      <c r="K50" s="1247"/>
      <c r="L50" s="1247"/>
      <c r="M50" s="1247"/>
      <c r="N50" s="1247"/>
      <c r="O50" s="1247"/>
      <c r="P50" s="1247"/>
      <c r="Q50" s="1247"/>
      <c r="R50" s="1247"/>
      <c r="S50" s="1247"/>
      <c r="T50" s="1247"/>
      <c r="U50" s="1247"/>
      <c r="V50" s="1247"/>
      <c r="W50" s="1247"/>
      <c r="X50" s="1247"/>
      <c r="Y50" s="1247"/>
      <c r="Z50" s="1247"/>
      <c r="AA50" s="1247"/>
      <c r="AB50" s="1247"/>
      <c r="AC50" s="1247"/>
      <c r="AD50" s="1247"/>
      <c r="AE50" s="1295" t="s">
        <v>446</v>
      </c>
      <c r="AF50" s="1296"/>
      <c r="AG50" s="1296"/>
      <c r="AH50" s="1296"/>
      <c r="AI50" s="1296"/>
      <c r="AJ50" s="1296"/>
      <c r="AK50" s="1378"/>
      <c r="AL50" s="809"/>
      <c r="AM50" s="724"/>
      <c r="AN50" s="692"/>
    </row>
    <row r="51" spans="1:40" ht="13.5" customHeight="1">
      <c r="A51" s="576"/>
      <c r="B51" s="577"/>
      <c r="C51" s="724"/>
      <c r="D51" s="724"/>
      <c r="E51" s="724"/>
      <c r="F51" s="724"/>
      <c r="G51" s="724"/>
      <c r="AJ51" s="662"/>
      <c r="AK51" s="658"/>
      <c r="AL51" s="637"/>
      <c r="AM51" s="879"/>
      <c r="AN51" s="695"/>
    </row>
    <row r="52" spans="1:40" ht="13.5" customHeight="1">
      <c r="A52" s="576"/>
      <c r="B52" s="577"/>
      <c r="C52" s="590"/>
      <c r="D52" s="580"/>
      <c r="E52" s="580"/>
      <c r="F52" s="580"/>
      <c r="G52" s="580"/>
      <c r="H52" s="580"/>
      <c r="I52" s="580"/>
      <c r="J52" s="580"/>
      <c r="K52" s="580"/>
      <c r="L52" s="580"/>
      <c r="M52" s="580"/>
      <c r="N52" s="590"/>
      <c r="O52" s="590"/>
      <c r="P52" s="590"/>
      <c r="Q52" s="590"/>
      <c r="R52" s="590"/>
      <c r="S52" s="590"/>
      <c r="T52" s="590"/>
      <c r="U52" s="590"/>
      <c r="V52" s="590"/>
      <c r="W52" s="662"/>
      <c r="X52" s="662"/>
      <c r="Y52" s="662"/>
      <c r="Z52" s="662"/>
      <c r="AA52" s="662"/>
      <c r="AB52" s="662"/>
      <c r="AC52" s="662"/>
      <c r="AD52" s="662"/>
      <c r="AE52" s="662"/>
      <c r="AF52" s="662"/>
      <c r="AG52" s="662"/>
      <c r="AH52" s="662"/>
      <c r="AI52" s="662"/>
      <c r="AJ52" s="662"/>
      <c r="AK52" s="662"/>
      <c r="AL52" s="590"/>
      <c r="AM52" s="590"/>
      <c r="AN52" s="695"/>
    </row>
    <row r="53" spans="1:40" ht="13.5" customHeight="1">
      <c r="A53" s="576"/>
      <c r="B53" s="577"/>
      <c r="C53" s="590"/>
      <c r="D53" s="590"/>
      <c r="E53" s="738" t="s">
        <v>436</v>
      </c>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0"/>
      <c r="AH53" s="590"/>
      <c r="AI53" s="590"/>
      <c r="AJ53" s="590"/>
      <c r="AK53" s="590"/>
      <c r="AL53" s="590"/>
      <c r="AM53" s="590"/>
      <c r="AN53" s="695"/>
    </row>
    <row r="54" spans="1:40" ht="13.5" customHeight="1">
      <c r="A54" s="1007"/>
      <c r="B54" s="1003"/>
      <c r="C54" s="980"/>
      <c r="D54" s="980"/>
      <c r="E54" s="980"/>
      <c r="F54" s="980"/>
      <c r="G54" s="980"/>
      <c r="H54" s="980"/>
      <c r="I54" s="980"/>
      <c r="J54" s="980"/>
      <c r="K54" s="980"/>
      <c r="L54" s="980"/>
      <c r="M54" s="980"/>
      <c r="N54" s="980"/>
      <c r="O54" s="980"/>
      <c r="P54" s="980"/>
      <c r="Q54" s="980"/>
      <c r="R54" s="980"/>
      <c r="S54" s="980"/>
      <c r="T54" s="980"/>
      <c r="U54" s="980"/>
      <c r="V54" s="980"/>
      <c r="W54" s="980"/>
      <c r="X54" s="980"/>
      <c r="Y54" s="980"/>
      <c r="Z54" s="980"/>
      <c r="AA54" s="980"/>
      <c r="AB54" s="980"/>
      <c r="AC54" s="980"/>
      <c r="AD54" s="980"/>
      <c r="AE54" s="980"/>
      <c r="AF54" s="980"/>
      <c r="AG54" s="980"/>
      <c r="AH54" s="980"/>
      <c r="AI54" s="980"/>
      <c r="AJ54" s="980"/>
      <c r="AK54" s="980"/>
      <c r="AL54" s="980"/>
      <c r="AM54" s="980"/>
      <c r="AN54" s="984"/>
    </row>
    <row r="55" spans="1:40" ht="13.5" customHeight="1">
      <c r="A55" s="1007"/>
      <c r="B55" s="1003"/>
      <c r="C55" s="980"/>
      <c r="D55" s="980"/>
      <c r="E55" s="980"/>
      <c r="F55" s="980" t="s">
        <v>447</v>
      </c>
      <c r="G55" s="980"/>
      <c r="H55" s="980"/>
      <c r="I55" s="980"/>
      <c r="J55" s="980"/>
      <c r="K55" s="980"/>
      <c r="L55" s="980"/>
      <c r="M55" s="980"/>
      <c r="N55" s="980"/>
      <c r="O55" s="980"/>
      <c r="P55" s="980"/>
      <c r="Q55" s="980"/>
      <c r="R55" s="980"/>
      <c r="S55" s="980"/>
      <c r="T55" s="980"/>
      <c r="U55" s="980"/>
      <c r="V55" s="980"/>
      <c r="W55" s="980"/>
      <c r="X55" s="980"/>
      <c r="Y55" s="980"/>
      <c r="Z55" s="980"/>
      <c r="AA55" s="980"/>
      <c r="AB55" s="980"/>
      <c r="AC55" s="980"/>
      <c r="AD55" s="980"/>
      <c r="AE55" s="980"/>
      <c r="AF55" s="980"/>
      <c r="AG55" s="980"/>
      <c r="AH55" s="980"/>
      <c r="AI55" s="980"/>
      <c r="AJ55" s="980"/>
      <c r="AK55" s="980"/>
      <c r="AL55" s="980"/>
      <c r="AM55" s="980"/>
      <c r="AN55" s="984"/>
    </row>
    <row r="56" spans="1:40" ht="13.5" customHeight="1">
      <c r="A56" s="1007"/>
      <c r="B56" s="1003"/>
      <c r="C56" s="980"/>
      <c r="D56" s="980"/>
      <c r="E56" s="980"/>
      <c r="F56" s="1003" t="s">
        <v>803</v>
      </c>
      <c r="G56" s="980"/>
      <c r="H56" s="980"/>
      <c r="I56" s="980"/>
      <c r="J56" s="980"/>
      <c r="K56" s="980"/>
      <c r="L56" s="980"/>
      <c r="M56" s="980"/>
      <c r="N56" s="980"/>
      <c r="O56" s="980"/>
      <c r="P56" s="980"/>
      <c r="Q56" s="980"/>
      <c r="R56" s="980"/>
      <c r="S56" s="980"/>
      <c r="T56" s="980"/>
      <c r="U56" s="980"/>
      <c r="V56" s="980"/>
      <c r="W56" s="980"/>
      <c r="X56" s="980"/>
      <c r="Y56" s="980"/>
      <c r="Z56" s="980"/>
      <c r="AA56" s="980"/>
      <c r="AB56" s="980"/>
      <c r="AC56" s="980"/>
      <c r="AD56" s="980"/>
      <c r="AE56" s="980"/>
      <c r="AF56" s="980"/>
      <c r="AG56" s="980"/>
      <c r="AH56" s="980"/>
      <c r="AI56" s="980"/>
      <c r="AJ56" s="980"/>
      <c r="AK56" s="980"/>
      <c r="AL56" s="980"/>
      <c r="AM56" s="980"/>
      <c r="AN56" s="984"/>
    </row>
    <row r="57" spans="1:40" ht="13.5" customHeight="1">
      <c r="A57" s="1007"/>
      <c r="B57" s="1003"/>
      <c r="C57" s="980"/>
      <c r="D57" s="980"/>
      <c r="E57" s="980"/>
      <c r="F57" s="980"/>
      <c r="G57" s="980"/>
      <c r="H57" s="980"/>
      <c r="I57" s="980"/>
      <c r="J57" s="980"/>
      <c r="K57" s="980"/>
      <c r="L57" s="980"/>
      <c r="M57" s="980"/>
      <c r="N57" s="980"/>
      <c r="O57" s="980"/>
      <c r="P57" s="980"/>
      <c r="Q57" s="980"/>
      <c r="R57" s="980"/>
      <c r="S57" s="980"/>
      <c r="T57" s="980"/>
      <c r="U57" s="980"/>
      <c r="V57" s="980"/>
      <c r="W57" s="980"/>
      <c r="X57" s="980"/>
      <c r="Y57" s="980"/>
      <c r="Z57" s="980"/>
      <c r="AA57" s="980"/>
      <c r="AB57" s="980"/>
      <c r="AC57" s="980"/>
      <c r="AD57" s="980"/>
      <c r="AE57" s="980"/>
      <c r="AF57" s="980"/>
      <c r="AG57" s="980"/>
      <c r="AH57" s="980"/>
      <c r="AI57" s="980"/>
      <c r="AJ57" s="980"/>
      <c r="AK57" s="980"/>
      <c r="AL57" s="980"/>
      <c r="AM57" s="980"/>
      <c r="AN57" s="984"/>
    </row>
    <row r="58" spans="1:40" ht="13.5" customHeight="1">
      <c r="A58" s="1007"/>
      <c r="B58" s="1003"/>
      <c r="C58" s="980"/>
      <c r="D58" s="980"/>
      <c r="E58" s="980"/>
      <c r="F58" s="980"/>
      <c r="G58" s="980"/>
      <c r="H58" s="980"/>
      <c r="I58" s="980"/>
      <c r="J58" s="980"/>
      <c r="K58" s="980"/>
      <c r="L58" s="980"/>
      <c r="M58" s="980"/>
      <c r="N58" s="980"/>
      <c r="O58" s="980"/>
      <c r="P58" s="980"/>
      <c r="Q58" s="980"/>
      <c r="R58" s="980"/>
      <c r="S58" s="980"/>
      <c r="T58" s="980"/>
      <c r="U58" s="980"/>
      <c r="V58" s="980"/>
      <c r="W58" s="980"/>
      <c r="X58" s="980"/>
      <c r="Y58" s="980"/>
      <c r="Z58" s="980"/>
      <c r="AA58" s="980"/>
      <c r="AB58" s="980"/>
      <c r="AC58" s="980"/>
      <c r="AD58" s="980"/>
      <c r="AE58" s="980"/>
      <c r="AF58" s="980"/>
      <c r="AG58" s="980"/>
      <c r="AH58" s="980"/>
      <c r="AI58" s="980"/>
      <c r="AJ58" s="980"/>
      <c r="AK58" s="980"/>
      <c r="AL58" s="980"/>
      <c r="AM58" s="980"/>
      <c r="AN58" s="984"/>
    </row>
    <row r="59" spans="1:40" ht="13.5" customHeight="1">
      <c r="A59" s="1007"/>
      <c r="B59" s="1003"/>
      <c r="C59" s="980"/>
      <c r="D59" s="980"/>
      <c r="E59" s="980"/>
      <c r="F59" s="980"/>
      <c r="G59" s="980"/>
      <c r="H59" s="980"/>
      <c r="I59" s="980"/>
      <c r="J59" s="1004"/>
      <c r="K59" s="980"/>
      <c r="L59" s="980"/>
      <c r="M59" s="980"/>
      <c r="N59" s="980"/>
      <c r="O59" s="980"/>
      <c r="P59" s="980"/>
      <c r="Q59" s="980"/>
      <c r="R59" s="980"/>
      <c r="S59" s="980"/>
      <c r="T59" s="980"/>
      <c r="U59" s="980"/>
      <c r="V59" s="980"/>
      <c r="W59" s="980"/>
      <c r="X59" s="980"/>
      <c r="Y59" s="980"/>
      <c r="Z59" s="980"/>
      <c r="AA59" s="980"/>
      <c r="AB59" s="980"/>
      <c r="AC59" s="980"/>
      <c r="AD59" s="980"/>
      <c r="AE59" s="980"/>
      <c r="AF59" s="980"/>
      <c r="AG59" s="980"/>
      <c r="AH59" s="980"/>
      <c r="AI59" s="980"/>
      <c r="AJ59" s="980"/>
      <c r="AK59" s="980"/>
      <c r="AL59" s="980"/>
      <c r="AM59" s="980"/>
      <c r="AN59" s="984"/>
    </row>
    <row r="60" spans="1:41" ht="13.5" customHeight="1">
      <c r="A60" s="1007"/>
      <c r="B60" s="1003"/>
      <c r="C60" s="980"/>
      <c r="D60" s="980"/>
      <c r="E60" s="980"/>
      <c r="F60" s="980"/>
      <c r="G60" s="980"/>
      <c r="H60" s="980"/>
      <c r="I60" s="980"/>
      <c r="J60" s="980"/>
      <c r="K60" s="980"/>
      <c r="L60" s="980"/>
      <c r="M60" s="980"/>
      <c r="N60" s="980"/>
      <c r="O60" s="980"/>
      <c r="P60" s="980"/>
      <c r="Q60" s="980"/>
      <c r="R60" s="980"/>
      <c r="S60" s="980"/>
      <c r="T60" s="980"/>
      <c r="U60" s="980"/>
      <c r="V60" s="980"/>
      <c r="W60" s="980"/>
      <c r="X60" s="980"/>
      <c r="Y60" s="980"/>
      <c r="Z60" s="980"/>
      <c r="AA60" s="980"/>
      <c r="AB60" s="980"/>
      <c r="AC60" s="980"/>
      <c r="AD60" s="980"/>
      <c r="AE60" s="980"/>
      <c r="AF60" s="980"/>
      <c r="AG60" s="980"/>
      <c r="AH60" s="980"/>
      <c r="AI60" s="980"/>
      <c r="AJ60" s="980"/>
      <c r="AK60" s="980"/>
      <c r="AL60" s="980"/>
      <c r="AM60" s="980"/>
      <c r="AN60" s="984"/>
      <c r="AO60" s="588"/>
    </row>
    <row r="61" spans="1:40" ht="13.5" customHeight="1" thickBot="1">
      <c r="A61" s="1008"/>
      <c r="B61" s="1005"/>
      <c r="C61" s="989"/>
      <c r="D61" s="989"/>
      <c r="E61" s="989"/>
      <c r="F61" s="989"/>
      <c r="G61" s="989"/>
      <c r="H61" s="989"/>
      <c r="I61" s="989"/>
      <c r="J61" s="989"/>
      <c r="K61" s="989"/>
      <c r="L61" s="989"/>
      <c r="M61" s="989"/>
      <c r="N61" s="989"/>
      <c r="O61" s="989"/>
      <c r="P61" s="989"/>
      <c r="Q61" s="989"/>
      <c r="R61" s="989"/>
      <c r="S61" s="989"/>
      <c r="T61" s="989"/>
      <c r="U61" s="989"/>
      <c r="V61" s="989"/>
      <c r="W61" s="989"/>
      <c r="X61" s="989"/>
      <c r="Y61" s="989"/>
      <c r="Z61" s="989"/>
      <c r="AA61" s="989"/>
      <c r="AB61" s="989"/>
      <c r="AC61" s="989"/>
      <c r="AD61" s="989"/>
      <c r="AE61" s="989"/>
      <c r="AF61" s="989"/>
      <c r="AG61" s="989"/>
      <c r="AH61" s="989"/>
      <c r="AI61" s="989"/>
      <c r="AJ61" s="989"/>
      <c r="AK61" s="989"/>
      <c r="AL61" s="989"/>
      <c r="AM61" s="989"/>
      <c r="AN61" s="1006"/>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sheetProtection password="9350" sheet="1" scenarios="1" formatCells="0" selectLockedCells="1"/>
  <mergeCells count="100">
    <mergeCell ref="A4:AN4"/>
    <mergeCell ref="A1:AN1"/>
    <mergeCell ref="R8:U8"/>
    <mergeCell ref="V8:X8"/>
    <mergeCell ref="A3:AM3"/>
    <mergeCell ref="E9:G9"/>
    <mergeCell ref="R9:U9"/>
    <mergeCell ref="V9:X9"/>
    <mergeCell ref="AI9:AK9"/>
    <mergeCell ref="H10:J10"/>
    <mergeCell ref="V10:X10"/>
    <mergeCell ref="A11:B44"/>
    <mergeCell ref="G11:H11"/>
    <mergeCell ref="I11:K11"/>
    <mergeCell ref="L11:N11"/>
    <mergeCell ref="D13:D19"/>
    <mergeCell ref="E13:E18"/>
    <mergeCell ref="F13:F18"/>
    <mergeCell ref="L15:O15"/>
    <mergeCell ref="AJ13:AJ18"/>
    <mergeCell ref="AK13:AK18"/>
    <mergeCell ref="AL13:AL18"/>
    <mergeCell ref="W14:W22"/>
    <mergeCell ref="AI18:AI22"/>
    <mergeCell ref="P15:Q15"/>
    <mergeCell ref="R15:T15"/>
    <mergeCell ref="Y15:Y22"/>
    <mergeCell ref="K16:K18"/>
    <mergeCell ref="L18:L22"/>
    <mergeCell ref="G22:G23"/>
    <mergeCell ref="J22:J23"/>
    <mergeCell ref="E27:L27"/>
    <mergeCell ref="Q27:Q30"/>
    <mergeCell ref="E29:H29"/>
    <mergeCell ref="I29:L29"/>
    <mergeCell ref="X27:AE27"/>
    <mergeCell ref="E28:H28"/>
    <mergeCell ref="I28:L28"/>
    <mergeCell ref="W28:AA28"/>
    <mergeCell ref="AB28:AE28"/>
    <mergeCell ref="W29:AA29"/>
    <mergeCell ref="AB29:AE29"/>
    <mergeCell ref="AG29:AN30"/>
    <mergeCell ref="E30:H30"/>
    <mergeCell ref="I30:L30"/>
    <mergeCell ref="W30:AA30"/>
    <mergeCell ref="AB30:AE30"/>
    <mergeCell ref="Y33:AD33"/>
    <mergeCell ref="AE33:AK34"/>
    <mergeCell ref="AL33:AN33"/>
    <mergeCell ref="Y34:AD34"/>
    <mergeCell ref="E35:G35"/>
    <mergeCell ref="I35:O35"/>
    <mergeCell ref="P35:X35"/>
    <mergeCell ref="J33:V34"/>
    <mergeCell ref="AE35:AK41"/>
    <mergeCell ref="AM35:AM47"/>
    <mergeCell ref="E36:G36"/>
    <mergeCell ref="I36:O36"/>
    <mergeCell ref="P36:X36"/>
    <mergeCell ref="C37:G37"/>
    <mergeCell ref="I37:O37"/>
    <mergeCell ref="P37:X37"/>
    <mergeCell ref="C38:H39"/>
    <mergeCell ref="C35:D36"/>
    <mergeCell ref="I38:O38"/>
    <mergeCell ref="P38:X38"/>
    <mergeCell ref="AN38:AN47"/>
    <mergeCell ref="I39:O39"/>
    <mergeCell ref="P39:X39"/>
    <mergeCell ref="I45:O45"/>
    <mergeCell ref="P45:X45"/>
    <mergeCell ref="I46:O46"/>
    <mergeCell ref="P46:X46"/>
    <mergeCell ref="Y35:AD48"/>
    <mergeCell ref="C40:H41"/>
    <mergeCell ref="I40:O40"/>
    <mergeCell ref="P40:X40"/>
    <mergeCell ref="I41:O41"/>
    <mergeCell ref="P41:X41"/>
    <mergeCell ref="C42:H43"/>
    <mergeCell ref="I42:O42"/>
    <mergeCell ref="P42:X42"/>
    <mergeCell ref="AE42:AK48"/>
    <mergeCell ref="I43:O43"/>
    <mergeCell ref="P43:X43"/>
    <mergeCell ref="C44:H44"/>
    <mergeCell ref="I44:O44"/>
    <mergeCell ref="P44:X44"/>
    <mergeCell ref="C45:H46"/>
    <mergeCell ref="C47:H47"/>
    <mergeCell ref="I47:O47"/>
    <mergeCell ref="P47:X47"/>
    <mergeCell ref="C48:H48"/>
    <mergeCell ref="I48:O48"/>
    <mergeCell ref="P48:X48"/>
    <mergeCell ref="C49:AD49"/>
    <mergeCell ref="AE49:AK49"/>
    <mergeCell ref="C50:AD50"/>
    <mergeCell ref="AE50:AK50"/>
  </mergeCells>
  <printOptions/>
  <pageMargins left="0.7874015748031497" right="0.3937007874015748" top="0.55" bottom="0.1968503937007874" header="0.4" footer="0.34"/>
  <pageSetup horizontalDpi="300" verticalDpi="300" orientation="portrait" paperSize="9" r:id="rId3"/>
  <headerFooter alignWithMargins="0">
    <oddHeader>&amp;L&amp;"ＭＳ Ｐ明朝,標準"&amp;8H24-070</oddHeader>
  </headerFooter>
  <drawing r:id="rId2"/>
  <legacyDrawing r:id="rId1"/>
</worksheet>
</file>

<file path=xl/worksheets/sheet7.xml><?xml version="1.0" encoding="utf-8"?>
<worksheet xmlns="http://schemas.openxmlformats.org/spreadsheetml/2006/main" xmlns:r="http://schemas.openxmlformats.org/officeDocument/2006/relationships">
  <dimension ref="A1:AW65"/>
  <sheetViews>
    <sheetView showGridLines="0" view="pageBreakPreview" zoomScaleSheetLayoutView="100" workbookViewId="0" topLeftCell="A1">
      <selection activeCell="N13" sqref="N13:AK13"/>
    </sheetView>
  </sheetViews>
  <sheetFormatPr defaultColWidth="9.00390625" defaultRowHeight="13.5"/>
  <cols>
    <col min="1" max="1" width="1.75390625" style="0" customWidth="1"/>
    <col min="2" max="2" width="1.875" style="0" customWidth="1"/>
    <col min="3" max="7" width="2.25390625" style="0" customWidth="1"/>
    <col min="8" max="8" width="2.125" style="0" customWidth="1"/>
    <col min="9" max="19" width="2.25390625" style="0" customWidth="1"/>
    <col min="20" max="20" width="2.00390625" style="0" customWidth="1"/>
    <col min="21" max="32" width="2.25390625" style="0" customWidth="1"/>
    <col min="33" max="33" width="2.00390625" style="0" customWidth="1"/>
    <col min="34" max="34" width="2.125" style="0" customWidth="1"/>
    <col min="35" max="37" width="2.25390625" style="0" customWidth="1"/>
    <col min="38" max="38" width="2.75390625" style="0" customWidth="1"/>
    <col min="39" max="39" width="4.25390625" style="0" customWidth="1"/>
    <col min="40" max="40" width="2.875" style="0" customWidth="1"/>
    <col min="41" max="46" width="2.25390625" style="0" customWidth="1"/>
  </cols>
  <sheetData>
    <row r="1" spans="1:44" s="570" customFormat="1" ht="15.75" customHeight="1">
      <c r="A1" s="1239" t="s">
        <v>100</v>
      </c>
      <c r="B1" s="1239"/>
      <c r="C1" s="1239"/>
      <c r="D1" s="1239"/>
      <c r="E1" s="1239"/>
      <c r="F1" s="1239"/>
      <c r="G1" s="1239"/>
      <c r="H1" s="1239"/>
      <c r="I1" s="1239"/>
      <c r="J1" s="1239"/>
      <c r="K1" s="1239"/>
      <c r="L1" s="1239"/>
      <c r="M1" s="1239"/>
      <c r="N1" s="1239"/>
      <c r="O1" s="1239"/>
      <c r="P1" s="1239"/>
      <c r="Q1" s="1239"/>
      <c r="R1" s="1239"/>
      <c r="S1" s="1239"/>
      <c r="T1" s="1239"/>
      <c r="U1" s="1239"/>
      <c r="V1" s="1239"/>
      <c r="W1" s="1239"/>
      <c r="X1" s="1239"/>
      <c r="Y1" s="1239"/>
      <c r="Z1" s="1239"/>
      <c r="AA1" s="1239"/>
      <c r="AB1" s="1239"/>
      <c r="AC1" s="1239"/>
      <c r="AD1" s="1239"/>
      <c r="AE1" s="1239"/>
      <c r="AF1" s="1239"/>
      <c r="AG1" s="1239"/>
      <c r="AH1" s="1239"/>
      <c r="AI1" s="1239"/>
      <c r="AJ1" s="1239"/>
      <c r="AK1" s="1239"/>
      <c r="AL1" s="880"/>
      <c r="AM1" s="880"/>
      <c r="AN1" s="590"/>
      <c r="AO1" s="590"/>
      <c r="AP1" s="590"/>
      <c r="AQ1" s="580"/>
      <c r="AR1" s="580"/>
    </row>
    <row r="2" spans="1:44" s="570" customFormat="1" ht="10.5" customHeight="1">
      <c r="A2" s="880"/>
      <c r="B2" s="880"/>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AM2" s="880"/>
      <c r="AN2" s="590"/>
      <c r="AO2" s="590"/>
      <c r="AP2" s="590"/>
      <c r="AQ2" s="580"/>
      <c r="AR2" s="580"/>
    </row>
    <row r="3" spans="1:44" s="570" customFormat="1" ht="13.5" customHeight="1">
      <c r="A3" s="1240" t="s">
        <v>711</v>
      </c>
      <c r="B3" s="1240"/>
      <c r="C3" s="1240"/>
      <c r="D3" s="1240"/>
      <c r="E3" s="1240"/>
      <c r="F3" s="1240"/>
      <c r="G3" s="1240"/>
      <c r="H3" s="1240"/>
      <c r="I3" s="1240"/>
      <c r="J3" s="1240"/>
      <c r="K3" s="1240"/>
      <c r="L3" s="1240"/>
      <c r="M3" s="1240"/>
      <c r="N3" s="1240"/>
      <c r="O3" s="1240"/>
      <c r="P3" s="1240"/>
      <c r="Q3" s="1240"/>
      <c r="R3" s="1240"/>
      <c r="S3" s="1240"/>
      <c r="T3" s="1240"/>
      <c r="U3" s="1240"/>
      <c r="V3" s="1240"/>
      <c r="W3" s="1240"/>
      <c r="X3" s="1240"/>
      <c r="Y3" s="1240"/>
      <c r="Z3" s="1240"/>
      <c r="AA3" s="1240"/>
      <c r="AB3" s="1240"/>
      <c r="AC3" s="1240"/>
      <c r="AD3" s="1240"/>
      <c r="AE3" s="1240"/>
      <c r="AF3" s="1240"/>
      <c r="AG3" s="1240"/>
      <c r="AH3" s="1240"/>
      <c r="AI3" s="1240"/>
      <c r="AJ3" s="1240"/>
      <c r="AK3" s="1240"/>
      <c r="AL3" s="1240"/>
      <c r="AM3" s="1240"/>
      <c r="AN3" s="590"/>
      <c r="AO3" s="590"/>
      <c r="AP3" s="590"/>
      <c r="AQ3" s="590"/>
      <c r="AR3" s="590"/>
    </row>
    <row r="4" spans="1:44" s="570" customFormat="1" ht="15.75" customHeight="1" thickBot="1">
      <c r="A4" s="1205" t="s">
        <v>96</v>
      </c>
      <c r="B4" s="1205"/>
      <c r="C4" s="1205"/>
      <c r="D4" s="1205"/>
      <c r="E4" s="1205"/>
      <c r="F4" s="1205"/>
      <c r="G4" s="1205"/>
      <c r="H4" s="1205"/>
      <c r="I4" s="1205"/>
      <c r="J4" s="1205"/>
      <c r="K4" s="1205"/>
      <c r="L4" s="1205"/>
      <c r="M4" s="1205"/>
      <c r="N4" s="1205"/>
      <c r="O4" s="1205"/>
      <c r="P4" s="1205"/>
      <c r="Q4" s="1205"/>
      <c r="R4" s="1205"/>
      <c r="S4" s="1205"/>
      <c r="T4" s="1205"/>
      <c r="U4" s="1205"/>
      <c r="V4" s="1205"/>
      <c r="W4" s="1205"/>
      <c r="X4" s="1205"/>
      <c r="Y4" s="1205"/>
      <c r="Z4" s="1205"/>
      <c r="AA4" s="1205"/>
      <c r="AB4" s="1205"/>
      <c r="AC4" s="1205"/>
      <c r="AD4" s="1205"/>
      <c r="AE4" s="1205"/>
      <c r="AF4" s="1205"/>
      <c r="AG4" s="1205"/>
      <c r="AH4" s="1205"/>
      <c r="AI4" s="1205"/>
      <c r="AJ4" s="1205"/>
      <c r="AK4" s="1205"/>
      <c r="AL4" s="584"/>
      <c r="AM4" s="584"/>
      <c r="AN4" s="584"/>
      <c r="AO4" s="590"/>
      <c r="AP4" s="590"/>
      <c r="AQ4" s="590"/>
      <c r="AR4" s="590"/>
    </row>
    <row r="5" spans="1:44" s="570" customFormat="1" ht="15.75" customHeight="1">
      <c r="A5" s="1058"/>
      <c r="B5" s="1059"/>
      <c r="C5" s="1059"/>
      <c r="D5" s="1059"/>
      <c r="E5" s="1059"/>
      <c r="F5" s="1059"/>
      <c r="G5" s="1059"/>
      <c r="H5" s="1059"/>
      <c r="I5" s="1059"/>
      <c r="J5" s="1059"/>
      <c r="K5" s="1059"/>
      <c r="L5" s="1059"/>
      <c r="M5" s="586"/>
      <c r="N5" s="882"/>
      <c r="O5" s="1059"/>
      <c r="P5" s="1059"/>
      <c r="Q5" s="1059"/>
      <c r="R5" s="1059"/>
      <c r="S5" s="1060"/>
      <c r="T5" s="883"/>
      <c r="U5" s="883"/>
      <c r="V5" s="1059"/>
      <c r="W5" s="1059"/>
      <c r="X5" s="1059"/>
      <c r="Y5" s="1059"/>
      <c r="Z5" s="1059"/>
      <c r="AA5" s="1059"/>
      <c r="AB5" s="1059"/>
      <c r="AC5" s="1059"/>
      <c r="AD5" s="1059"/>
      <c r="AE5" s="1059"/>
      <c r="AF5" s="1059"/>
      <c r="AG5" s="1059"/>
      <c r="AH5" s="1059"/>
      <c r="AI5" s="1059"/>
      <c r="AJ5" s="1059"/>
      <c r="AK5" s="1059"/>
      <c r="AL5" s="586"/>
      <c r="AM5" s="586"/>
      <c r="AN5" s="1061"/>
      <c r="AO5" s="590"/>
      <c r="AP5" s="590"/>
      <c r="AQ5" s="590"/>
      <c r="AR5" s="590"/>
    </row>
    <row r="6" spans="1:44" s="570" customFormat="1" ht="15.75" customHeight="1">
      <c r="A6" s="881"/>
      <c r="B6" s="725"/>
      <c r="C6" s="725"/>
      <c r="D6" s="725"/>
      <c r="E6" s="725"/>
      <c r="F6" s="725"/>
      <c r="G6" s="725"/>
      <c r="H6" s="1741" t="s">
        <v>804</v>
      </c>
      <c r="I6" s="1741"/>
      <c r="J6" s="725"/>
      <c r="K6" s="1741" t="s">
        <v>805</v>
      </c>
      <c r="L6" s="1741"/>
      <c r="M6" s="1741" t="s">
        <v>173</v>
      </c>
      <c r="N6" s="1741"/>
      <c r="O6" s="725"/>
      <c r="P6" s="725"/>
      <c r="Q6" s="725"/>
      <c r="R6" s="1741" t="s">
        <v>806</v>
      </c>
      <c r="S6" s="1741"/>
      <c r="T6" s="725"/>
      <c r="U6" s="884"/>
      <c r="V6" s="884"/>
      <c r="W6" s="725"/>
      <c r="X6" s="725"/>
      <c r="Y6" s="885"/>
      <c r="Z6" s="885"/>
      <c r="AA6" s="885"/>
      <c r="AB6" s="725"/>
      <c r="AC6" s="725"/>
      <c r="AD6" s="886"/>
      <c r="AE6" s="886"/>
      <c r="AF6" s="725"/>
      <c r="AG6" s="725"/>
      <c r="AH6" s="725"/>
      <c r="AI6" s="725"/>
      <c r="AJ6" s="725"/>
      <c r="AK6" s="725"/>
      <c r="AL6" s="588"/>
      <c r="AM6" s="588"/>
      <c r="AN6" s="698"/>
      <c r="AO6" s="590"/>
      <c r="AP6" s="590"/>
      <c r="AQ6" s="590"/>
      <c r="AR6" s="590"/>
    </row>
    <row r="7" spans="1:44" ht="13.5" customHeight="1">
      <c r="A7" s="881"/>
      <c r="B7" s="725"/>
      <c r="C7" s="725"/>
      <c r="D7" s="725"/>
      <c r="E7" s="725"/>
      <c r="F7" s="725"/>
      <c r="G7" s="725"/>
      <c r="H7" s="42"/>
      <c r="I7" s="39"/>
      <c r="J7" s="39"/>
      <c r="K7" s="39"/>
      <c r="L7" s="39"/>
      <c r="M7" s="42"/>
      <c r="N7" s="39"/>
      <c r="O7" s="39"/>
      <c r="P7" s="39"/>
      <c r="Q7" s="39"/>
      <c r="R7" s="42"/>
      <c r="S7" s="39"/>
      <c r="T7" s="40"/>
      <c r="U7" s="40"/>
      <c r="V7" s="40"/>
      <c r="W7" s="1733" t="s">
        <v>669</v>
      </c>
      <c r="X7" s="1734"/>
      <c r="Y7" s="1734"/>
      <c r="Z7" s="1734"/>
      <c r="AA7" s="1734"/>
      <c r="AB7" s="1734"/>
      <c r="AC7" s="1734"/>
      <c r="AD7" s="1734"/>
      <c r="AE7" s="1734"/>
      <c r="AF7" s="1734"/>
      <c r="AG7" s="1734"/>
      <c r="AH7" s="1734"/>
      <c r="AI7" s="1734"/>
      <c r="AJ7" s="1734"/>
      <c r="AK7" s="1734"/>
      <c r="AL7" s="1734"/>
      <c r="AM7" s="8"/>
      <c r="AN7" s="2"/>
      <c r="AO7" s="14"/>
      <c r="AP7" s="14"/>
      <c r="AQ7" s="14"/>
      <c r="AR7" s="14"/>
    </row>
    <row r="8" spans="1:49" ht="13.5" customHeight="1">
      <c r="A8" s="264"/>
      <c r="B8" s="40"/>
      <c r="C8" s="40"/>
      <c r="D8" s="40"/>
      <c r="E8" s="40"/>
      <c r="F8" s="40"/>
      <c r="G8" s="41"/>
      <c r="H8" s="503"/>
      <c r="I8" s="504"/>
      <c r="J8" s="504"/>
      <c r="K8" s="504"/>
      <c r="L8" s="504"/>
      <c r="M8" s="504"/>
      <c r="N8" s="504"/>
      <c r="O8" s="504"/>
      <c r="P8" s="504"/>
      <c r="Q8" s="504"/>
      <c r="R8" s="504"/>
      <c r="S8" s="505"/>
      <c r="T8" s="227"/>
      <c r="U8" s="227"/>
      <c r="V8" s="227"/>
      <c r="W8" s="1734"/>
      <c r="X8" s="1734"/>
      <c r="Y8" s="1734"/>
      <c r="Z8" s="1734"/>
      <c r="AA8" s="1734"/>
      <c r="AB8" s="1734"/>
      <c r="AC8" s="1734"/>
      <c r="AD8" s="1734"/>
      <c r="AE8" s="1734"/>
      <c r="AF8" s="1734"/>
      <c r="AG8" s="1734"/>
      <c r="AH8" s="1734"/>
      <c r="AI8" s="1734"/>
      <c r="AJ8" s="1734"/>
      <c r="AK8" s="1734"/>
      <c r="AL8" s="1734"/>
      <c r="AM8" s="8"/>
      <c r="AN8" s="2"/>
      <c r="AO8" s="14"/>
      <c r="AP8" s="14"/>
      <c r="AQ8" s="14"/>
      <c r="AR8" s="14"/>
      <c r="AU8" s="14"/>
      <c r="AW8" s="37"/>
    </row>
    <row r="9" spans="1:44" ht="14.25" customHeight="1">
      <c r="A9" s="264"/>
      <c r="B9" s="40"/>
      <c r="C9" s="40"/>
      <c r="D9" s="40"/>
      <c r="E9" s="40"/>
      <c r="F9" s="40"/>
      <c r="G9" s="40"/>
      <c r="H9" s="227"/>
      <c r="I9" s="227"/>
      <c r="J9" s="227"/>
      <c r="K9" s="227"/>
      <c r="L9" s="227"/>
      <c r="M9" s="227"/>
      <c r="N9" s="227"/>
      <c r="O9" s="227"/>
      <c r="P9" s="227"/>
      <c r="Q9" s="227"/>
      <c r="R9" s="227"/>
      <c r="S9" s="227"/>
      <c r="T9" s="227"/>
      <c r="U9" s="227"/>
      <c r="V9" s="227"/>
      <c r="W9" s="1127" t="s">
        <v>594</v>
      </c>
      <c r="X9" s="227"/>
      <c r="Y9" s="227"/>
      <c r="Z9" s="227"/>
      <c r="AA9" s="227"/>
      <c r="AB9" s="227"/>
      <c r="AC9" s="227"/>
      <c r="AD9" s="227"/>
      <c r="AE9" s="227"/>
      <c r="AF9" s="227"/>
      <c r="AG9" s="227"/>
      <c r="AH9" s="227"/>
      <c r="AI9" s="227"/>
      <c r="AJ9" s="227"/>
      <c r="AK9" s="40"/>
      <c r="AL9" s="8"/>
      <c r="AM9" s="8"/>
      <c r="AN9" s="2"/>
      <c r="AO9" s="14"/>
      <c r="AP9" s="14"/>
      <c r="AQ9" s="14"/>
      <c r="AR9" s="14"/>
    </row>
    <row r="10" spans="1:44" ht="15" customHeight="1">
      <c r="A10" s="132"/>
      <c r="B10" s="133"/>
      <c r="C10" s="74"/>
      <c r="D10" s="7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8"/>
      <c r="AM10" s="8"/>
      <c r="AN10" s="2"/>
      <c r="AO10" s="14"/>
      <c r="AP10" s="40"/>
      <c r="AQ10" s="14"/>
      <c r="AR10" s="14"/>
    </row>
    <row r="11" spans="1:44" ht="13.5" customHeight="1">
      <c r="A11" s="262"/>
      <c r="B11" s="263"/>
      <c r="C11" s="70"/>
      <c r="D11" s="70"/>
      <c r="E11" s="70"/>
      <c r="F11" s="70"/>
      <c r="G11" s="70"/>
      <c r="H11" s="70"/>
      <c r="I11" s="70"/>
      <c r="J11" s="70"/>
      <c r="K11" s="70"/>
      <c r="L11" s="70"/>
      <c r="M11" s="70"/>
      <c r="N11" s="70"/>
      <c r="O11" s="70"/>
      <c r="P11" s="70"/>
      <c r="Q11" s="8"/>
      <c r="R11" s="53"/>
      <c r="S11" s="53"/>
      <c r="T11" s="53"/>
      <c r="U11" s="53"/>
      <c r="V11" s="53"/>
      <c r="W11" s="53"/>
      <c r="X11" s="53"/>
      <c r="Y11" s="53"/>
      <c r="Z11" s="53"/>
      <c r="AA11" s="70"/>
      <c r="AB11" s="70"/>
      <c r="AC11" s="70"/>
      <c r="AD11" s="70"/>
      <c r="AE11" s="70"/>
      <c r="AF11" s="70"/>
      <c r="AG11" s="70"/>
      <c r="AH11" s="70"/>
      <c r="AI11" s="70"/>
      <c r="AJ11" s="70"/>
      <c r="AK11" s="70"/>
      <c r="AL11" s="24"/>
      <c r="AM11" s="24"/>
      <c r="AN11" s="81"/>
      <c r="AO11" s="28"/>
      <c r="AP11" s="28"/>
      <c r="AQ11" s="40"/>
      <c r="AR11" s="40"/>
    </row>
    <row r="12" spans="1:44" ht="13.5" customHeight="1">
      <c r="A12" s="262"/>
      <c r="B12" s="263"/>
      <c r="C12" s="70"/>
      <c r="D12" s="1128" t="s">
        <v>592</v>
      </c>
      <c r="E12" s="8"/>
      <c r="F12" s="8"/>
      <c r="G12" s="8"/>
      <c r="H12" s="8"/>
      <c r="I12" s="8"/>
      <c r="J12" s="8"/>
      <c r="K12" s="8"/>
      <c r="L12" s="8"/>
      <c r="M12" s="8"/>
      <c r="N12" s="8"/>
      <c r="O12" s="8"/>
      <c r="P12" s="8"/>
      <c r="Q12" s="447"/>
      <c r="R12" s="8"/>
      <c r="S12" s="8"/>
      <c r="T12" s="8"/>
      <c r="U12" s="8"/>
      <c r="V12" s="8"/>
      <c r="W12" s="8"/>
      <c r="X12" s="8"/>
      <c r="Y12" s="8"/>
      <c r="Z12" s="8"/>
      <c r="AA12" s="8"/>
      <c r="AB12" s="8"/>
      <c r="AC12" s="8"/>
      <c r="AD12" s="8"/>
      <c r="AE12" s="8"/>
      <c r="AF12" s="8"/>
      <c r="AG12" s="8"/>
      <c r="AH12" s="8"/>
      <c r="AI12" s="8"/>
      <c r="AJ12" s="8"/>
      <c r="AK12" s="8"/>
      <c r="AL12" s="44" t="s">
        <v>141</v>
      </c>
      <c r="AM12" s="44" t="s">
        <v>162</v>
      </c>
      <c r="AN12" s="45" t="s">
        <v>142</v>
      </c>
      <c r="AO12" s="28"/>
      <c r="AP12" s="28"/>
      <c r="AQ12" s="40"/>
      <c r="AR12" s="40"/>
    </row>
    <row r="13" spans="1:44" ht="13.5" customHeight="1">
      <c r="A13" s="33"/>
      <c r="B13" s="34"/>
      <c r="C13" s="1522" t="s">
        <v>431</v>
      </c>
      <c r="D13" s="1520"/>
      <c r="E13" s="1520"/>
      <c r="F13" s="1520"/>
      <c r="G13" s="1520"/>
      <c r="H13" s="1520"/>
      <c r="I13" s="1520"/>
      <c r="J13" s="1520"/>
      <c r="K13" s="1520"/>
      <c r="L13" s="1520"/>
      <c r="M13" s="1525"/>
      <c r="N13" s="1295" t="s">
        <v>589</v>
      </c>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378"/>
      <c r="AL13" s="900"/>
      <c r="AM13" s="910"/>
      <c r="AN13" s="911" t="s">
        <v>261</v>
      </c>
      <c r="AO13" s="28"/>
      <c r="AP13" s="28"/>
      <c r="AQ13" s="28"/>
      <c r="AR13" s="28"/>
    </row>
    <row r="14" spans="1:44" ht="13.5" customHeight="1">
      <c r="A14" s="1529" t="s">
        <v>95</v>
      </c>
      <c r="B14" s="1530"/>
      <c r="C14" s="29"/>
      <c r="D14" s="30"/>
      <c r="E14" s="30"/>
      <c r="F14" s="30"/>
      <c r="G14" s="30"/>
      <c r="H14" s="30"/>
      <c r="I14" s="30" t="s">
        <v>308</v>
      </c>
      <c r="J14" s="30"/>
      <c r="K14" s="30"/>
      <c r="L14" s="30"/>
      <c r="M14" s="31"/>
      <c r="N14" s="1519" t="s">
        <v>585</v>
      </c>
      <c r="O14" s="1520"/>
      <c r="P14" s="1520"/>
      <c r="Q14" s="1520"/>
      <c r="R14" s="1520"/>
      <c r="S14" s="1520"/>
      <c r="T14" s="1520"/>
      <c r="U14" s="1520"/>
      <c r="V14" s="1520"/>
      <c r="W14" s="1520"/>
      <c r="X14" s="1520"/>
      <c r="Y14" s="1525"/>
      <c r="Z14" s="1519" t="s">
        <v>586</v>
      </c>
      <c r="AA14" s="1520"/>
      <c r="AB14" s="1520"/>
      <c r="AC14" s="1520"/>
      <c r="AD14" s="1520"/>
      <c r="AE14" s="1520"/>
      <c r="AF14" s="1520"/>
      <c r="AG14" s="1520"/>
      <c r="AH14" s="1520"/>
      <c r="AI14" s="1520"/>
      <c r="AJ14" s="1520"/>
      <c r="AK14" s="1525"/>
      <c r="AL14" s="1519" t="s">
        <v>136</v>
      </c>
      <c r="AM14" s="1520"/>
      <c r="AN14" s="1748"/>
      <c r="AO14" s="28"/>
      <c r="AP14" s="28"/>
      <c r="AQ14" s="28"/>
      <c r="AR14" s="28"/>
    </row>
    <row r="15" spans="1:43" ht="15.75" customHeight="1">
      <c r="A15" s="1529"/>
      <c r="B15" s="1530"/>
      <c r="C15" s="32"/>
      <c r="D15" s="24"/>
      <c r="E15" s="24"/>
      <c r="F15" s="24"/>
      <c r="G15" s="24"/>
      <c r="H15" s="24"/>
      <c r="I15" s="24"/>
      <c r="J15" s="24"/>
      <c r="K15" s="24"/>
      <c r="L15" s="24"/>
      <c r="M15" s="64"/>
      <c r="N15" s="1773" t="s">
        <v>807</v>
      </c>
      <c r="O15" s="1773"/>
      <c r="P15" s="1773"/>
      <c r="Q15" s="1773"/>
      <c r="R15" s="1773"/>
      <c r="S15" s="1774"/>
      <c r="T15" s="1775" t="s">
        <v>808</v>
      </c>
      <c r="U15" s="1776"/>
      <c r="V15" s="1776"/>
      <c r="W15" s="1776"/>
      <c r="X15" s="1776"/>
      <c r="Y15" s="1777"/>
      <c r="Z15" s="1773" t="s">
        <v>807</v>
      </c>
      <c r="AA15" s="1773"/>
      <c r="AB15" s="1773"/>
      <c r="AC15" s="1773"/>
      <c r="AD15" s="1773"/>
      <c r="AE15" s="1774"/>
      <c r="AF15" s="1775" t="s">
        <v>808</v>
      </c>
      <c r="AG15" s="1776"/>
      <c r="AH15" s="1776"/>
      <c r="AI15" s="1776"/>
      <c r="AJ15" s="1776"/>
      <c r="AK15" s="1777"/>
      <c r="AL15" s="44" t="s">
        <v>141</v>
      </c>
      <c r="AM15" s="44" t="s">
        <v>162</v>
      </c>
      <c r="AN15" s="45" t="s">
        <v>142</v>
      </c>
      <c r="AO15" s="28"/>
      <c r="AP15" s="28"/>
      <c r="AQ15" s="28"/>
    </row>
    <row r="16" spans="1:43" ht="13.5" customHeight="1">
      <c r="A16" s="1529"/>
      <c r="B16" s="1530"/>
      <c r="C16" s="1519" t="s">
        <v>192</v>
      </c>
      <c r="D16" s="1520"/>
      <c r="E16" s="1520"/>
      <c r="F16" s="1520"/>
      <c r="G16" s="1520"/>
      <c r="H16" s="1520"/>
      <c r="I16" s="1520"/>
      <c r="J16" s="1520"/>
      <c r="K16" s="1520"/>
      <c r="L16" s="1520"/>
      <c r="M16" s="1525"/>
      <c r="N16" s="1742">
        <v>0</v>
      </c>
      <c r="O16" s="1743"/>
      <c r="P16" s="1743"/>
      <c r="Q16" s="1743"/>
      <c r="R16" s="1743"/>
      <c r="S16" s="1744"/>
      <c r="T16" s="1742"/>
      <c r="U16" s="1743"/>
      <c r="V16" s="1743"/>
      <c r="W16" s="1743"/>
      <c r="X16" s="1743"/>
      <c r="Y16" s="1744"/>
      <c r="Z16" s="1742"/>
      <c r="AA16" s="1743"/>
      <c r="AB16" s="1743"/>
      <c r="AC16" s="1743"/>
      <c r="AD16" s="1743"/>
      <c r="AE16" s="1744"/>
      <c r="AF16" s="1742"/>
      <c r="AG16" s="1743"/>
      <c r="AH16" s="1743"/>
      <c r="AI16" s="1743"/>
      <c r="AJ16" s="1743"/>
      <c r="AK16" s="1744"/>
      <c r="AL16" s="900"/>
      <c r="AM16" s="972"/>
      <c r="AN16" s="1749" t="s">
        <v>184</v>
      </c>
      <c r="AO16" s="28"/>
      <c r="AP16" s="28"/>
      <c r="AQ16" s="28"/>
    </row>
    <row r="17" spans="1:46" ht="13.5" customHeight="1">
      <c r="A17" s="1529"/>
      <c r="B17" s="1530"/>
      <c r="C17" s="1519" t="s">
        <v>193</v>
      </c>
      <c r="D17" s="1520"/>
      <c r="E17" s="1520"/>
      <c r="F17" s="1520"/>
      <c r="G17" s="1520"/>
      <c r="H17" s="1520"/>
      <c r="I17" s="1520"/>
      <c r="J17" s="1520"/>
      <c r="K17" s="1520"/>
      <c r="L17" s="1520"/>
      <c r="M17" s="1525"/>
      <c r="N17" s="1742"/>
      <c r="O17" s="1743"/>
      <c r="P17" s="1743"/>
      <c r="Q17" s="1743"/>
      <c r="R17" s="1743"/>
      <c r="S17" s="1744"/>
      <c r="T17" s="1742"/>
      <c r="U17" s="1743"/>
      <c r="V17" s="1743"/>
      <c r="W17" s="1743"/>
      <c r="X17" s="1743"/>
      <c r="Y17" s="1744"/>
      <c r="Z17" s="1742"/>
      <c r="AA17" s="1743"/>
      <c r="AB17" s="1743"/>
      <c r="AC17" s="1743"/>
      <c r="AD17" s="1743"/>
      <c r="AE17" s="1744"/>
      <c r="AF17" s="1742"/>
      <c r="AG17" s="1743"/>
      <c r="AH17" s="1743"/>
      <c r="AI17" s="1743"/>
      <c r="AJ17" s="1743"/>
      <c r="AK17" s="1744"/>
      <c r="AL17" s="900"/>
      <c r="AM17" s="972"/>
      <c r="AN17" s="1750"/>
      <c r="AO17" s="28"/>
      <c r="AP17" s="28"/>
      <c r="AQ17" s="28"/>
      <c r="AT17" s="199"/>
    </row>
    <row r="18" spans="1:43" ht="13.5" customHeight="1">
      <c r="A18" s="1529"/>
      <c r="B18" s="1530"/>
      <c r="C18" s="1519" t="s">
        <v>194</v>
      </c>
      <c r="D18" s="1520"/>
      <c r="E18" s="1520"/>
      <c r="F18" s="1520"/>
      <c r="G18" s="1520"/>
      <c r="H18" s="1520"/>
      <c r="I18" s="1520"/>
      <c r="J18" s="1520"/>
      <c r="K18" s="1520"/>
      <c r="L18" s="1520"/>
      <c r="M18" s="1525"/>
      <c r="N18" s="1742"/>
      <c r="O18" s="1743"/>
      <c r="P18" s="1743"/>
      <c r="Q18" s="1743"/>
      <c r="R18" s="1743"/>
      <c r="S18" s="1744"/>
      <c r="T18" s="1742"/>
      <c r="U18" s="1743"/>
      <c r="V18" s="1743"/>
      <c r="W18" s="1743"/>
      <c r="X18" s="1743"/>
      <c r="Y18" s="1744"/>
      <c r="Z18" s="1742"/>
      <c r="AA18" s="1743"/>
      <c r="AB18" s="1743"/>
      <c r="AC18" s="1743"/>
      <c r="AD18" s="1743"/>
      <c r="AE18" s="1744"/>
      <c r="AF18" s="1742"/>
      <c r="AG18" s="1743"/>
      <c r="AH18" s="1743"/>
      <c r="AI18" s="1743"/>
      <c r="AJ18" s="1743"/>
      <c r="AK18" s="1744"/>
      <c r="AL18" s="900"/>
      <c r="AM18" s="972"/>
      <c r="AN18" s="1750"/>
      <c r="AO18" s="28"/>
      <c r="AP18" s="28"/>
      <c r="AQ18" s="28"/>
    </row>
    <row r="19" spans="1:43" ht="13.5" customHeight="1">
      <c r="A19" s="1529"/>
      <c r="B19" s="1530"/>
      <c r="C19" s="1537" t="s">
        <v>227</v>
      </c>
      <c r="D19" s="1508"/>
      <c r="E19" s="1508"/>
      <c r="F19" s="1508"/>
      <c r="G19" s="1508"/>
      <c r="H19" s="1508"/>
      <c r="I19" s="1508"/>
      <c r="J19" s="1508"/>
      <c r="K19" s="1508"/>
      <c r="L19" s="1508"/>
      <c r="M19" s="1509"/>
      <c r="N19" s="1742"/>
      <c r="O19" s="1743"/>
      <c r="P19" s="1743"/>
      <c r="Q19" s="1743"/>
      <c r="R19" s="1743"/>
      <c r="S19" s="1744"/>
      <c r="T19" s="1742"/>
      <c r="U19" s="1743"/>
      <c r="V19" s="1743"/>
      <c r="W19" s="1743"/>
      <c r="X19" s="1743"/>
      <c r="Y19" s="1744"/>
      <c r="Z19" s="1742"/>
      <c r="AA19" s="1743"/>
      <c r="AB19" s="1743"/>
      <c r="AC19" s="1743"/>
      <c r="AD19" s="1743"/>
      <c r="AE19" s="1744"/>
      <c r="AF19" s="1742"/>
      <c r="AG19" s="1743"/>
      <c r="AH19" s="1743"/>
      <c r="AI19" s="1743"/>
      <c r="AJ19" s="1743"/>
      <c r="AK19" s="1744"/>
      <c r="AL19" s="900"/>
      <c r="AM19" s="972"/>
      <c r="AN19" s="1750"/>
      <c r="AO19" s="28"/>
      <c r="AP19" s="28"/>
      <c r="AQ19" s="28"/>
    </row>
    <row r="20" spans="1:45" ht="13.5" customHeight="1">
      <c r="A20" s="1529"/>
      <c r="B20" s="1530"/>
      <c r="C20" s="1519" t="s">
        <v>126</v>
      </c>
      <c r="D20" s="1520"/>
      <c r="E20" s="1520"/>
      <c r="F20" s="1520"/>
      <c r="G20" s="1520"/>
      <c r="H20" s="1520"/>
      <c r="I20" s="1520"/>
      <c r="J20" s="1520"/>
      <c r="K20" s="1520"/>
      <c r="L20" s="1520"/>
      <c r="M20" s="1525"/>
      <c r="N20" s="1742"/>
      <c r="O20" s="1743"/>
      <c r="P20" s="1743"/>
      <c r="Q20" s="1743"/>
      <c r="R20" s="1743"/>
      <c r="S20" s="1744"/>
      <c r="T20" s="1742"/>
      <c r="U20" s="1743"/>
      <c r="V20" s="1743"/>
      <c r="W20" s="1743"/>
      <c r="X20" s="1743"/>
      <c r="Y20" s="1744"/>
      <c r="Z20" s="1742"/>
      <c r="AA20" s="1743"/>
      <c r="AB20" s="1743"/>
      <c r="AC20" s="1743"/>
      <c r="AD20" s="1743"/>
      <c r="AE20" s="1744"/>
      <c r="AF20" s="1742"/>
      <c r="AG20" s="1743"/>
      <c r="AH20" s="1743"/>
      <c r="AI20" s="1743"/>
      <c r="AJ20" s="1743"/>
      <c r="AK20" s="1744"/>
      <c r="AL20" s="900"/>
      <c r="AM20" s="972"/>
      <c r="AN20" s="1750"/>
      <c r="AO20" s="28"/>
      <c r="AP20" s="28"/>
      <c r="AQ20" s="28"/>
      <c r="AS20" s="8"/>
    </row>
    <row r="21" spans="1:43" ht="13.5" customHeight="1">
      <c r="A21" s="1529"/>
      <c r="B21" s="1530"/>
      <c r="C21" s="1519" t="s">
        <v>416</v>
      </c>
      <c r="D21" s="1520"/>
      <c r="E21" s="1520"/>
      <c r="F21" s="1520"/>
      <c r="G21" s="1520"/>
      <c r="H21" s="1520"/>
      <c r="I21" s="1520"/>
      <c r="J21" s="1520"/>
      <c r="K21" s="1520"/>
      <c r="L21" s="1520"/>
      <c r="M21" s="1525"/>
      <c r="N21" s="1742">
        <v>0</v>
      </c>
      <c r="O21" s="1743"/>
      <c r="P21" s="1743"/>
      <c r="Q21" s="1743"/>
      <c r="R21" s="1743"/>
      <c r="S21" s="1744"/>
      <c r="T21" s="1742"/>
      <c r="U21" s="1743"/>
      <c r="V21" s="1743"/>
      <c r="W21" s="1743"/>
      <c r="X21" s="1743"/>
      <c r="Y21" s="1744"/>
      <c r="Z21" s="1742"/>
      <c r="AA21" s="1743"/>
      <c r="AB21" s="1743"/>
      <c r="AC21" s="1743"/>
      <c r="AD21" s="1743"/>
      <c r="AE21" s="1744"/>
      <c r="AF21" s="1742"/>
      <c r="AG21" s="1743"/>
      <c r="AH21" s="1743"/>
      <c r="AI21" s="1743"/>
      <c r="AJ21" s="1743"/>
      <c r="AK21" s="1744"/>
      <c r="AL21" s="900"/>
      <c r="AM21" s="972"/>
      <c r="AN21" s="1750"/>
      <c r="AO21" s="14"/>
      <c r="AP21" s="28"/>
      <c r="AQ21" s="28"/>
    </row>
    <row r="22" spans="1:44" ht="13.5" customHeight="1">
      <c r="A22" s="63"/>
      <c r="B22" s="64"/>
      <c r="C22" s="1745" t="s">
        <v>197</v>
      </c>
      <c r="D22" s="1746"/>
      <c r="E22" s="1746"/>
      <c r="F22" s="1746"/>
      <c r="G22" s="1746"/>
      <c r="H22" s="1746"/>
      <c r="I22" s="1746"/>
      <c r="J22" s="1746"/>
      <c r="K22" s="1746"/>
      <c r="L22" s="1746"/>
      <c r="M22" s="1747"/>
      <c r="N22" s="1422"/>
      <c r="O22" s="1423"/>
      <c r="P22" s="1423"/>
      <c r="Q22" s="1423"/>
      <c r="R22" s="1423"/>
      <c r="S22" s="1423"/>
      <c r="T22" s="1423"/>
      <c r="U22" s="1423"/>
      <c r="V22" s="1423"/>
      <c r="W22" s="1423"/>
      <c r="X22" s="1423"/>
      <c r="Y22" s="1423"/>
      <c r="Z22" s="1423"/>
      <c r="AA22" s="1423"/>
      <c r="AB22" s="1423"/>
      <c r="AC22" s="1423"/>
      <c r="AD22" s="1423"/>
      <c r="AE22" s="1423"/>
      <c r="AF22" s="1423"/>
      <c r="AG22" s="1423"/>
      <c r="AH22" s="1423"/>
      <c r="AI22" s="1423"/>
      <c r="AJ22" s="1423"/>
      <c r="AK22" s="1424"/>
      <c r="AL22" s="900"/>
      <c r="AM22" s="972"/>
      <c r="AN22" s="1751"/>
      <c r="AO22" s="40"/>
      <c r="AP22" s="28"/>
      <c r="AQ22" s="28"/>
      <c r="AR22" s="368"/>
    </row>
    <row r="23" spans="1:44" ht="13.5" customHeight="1">
      <c r="A23" s="20"/>
      <c r="B23" s="14"/>
      <c r="C23" s="250"/>
      <c r="D23" s="1129" t="s">
        <v>593</v>
      </c>
      <c r="E23" s="250"/>
      <c r="F23" s="250"/>
      <c r="G23" s="250"/>
      <c r="H23" s="250"/>
      <c r="I23" s="250"/>
      <c r="J23" s="250"/>
      <c r="K23" s="250"/>
      <c r="L23" s="250"/>
      <c r="M23" s="250"/>
      <c r="N23" s="98"/>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23"/>
      <c r="AM23" s="23"/>
      <c r="AN23" s="887"/>
      <c r="AO23" s="40"/>
      <c r="AP23" s="28"/>
      <c r="AQ23" s="28"/>
      <c r="AR23" s="368"/>
    </row>
    <row r="24" spans="1:44" ht="13.5" customHeight="1">
      <c r="A24" s="1728" t="s">
        <v>520</v>
      </c>
      <c r="B24" s="1729"/>
      <c r="C24" s="250"/>
      <c r="D24" s="8"/>
      <c r="E24" s="502"/>
      <c r="F24" s="250"/>
      <c r="G24" s="250"/>
      <c r="H24" s="250"/>
      <c r="I24" s="250"/>
      <c r="J24" s="250"/>
      <c r="K24" s="250"/>
      <c r="L24" s="250"/>
      <c r="M24" s="495"/>
      <c r="N24" s="1519" t="s">
        <v>598</v>
      </c>
      <c r="O24" s="1520"/>
      <c r="P24" s="1520"/>
      <c r="Q24" s="1520"/>
      <c r="R24" s="1520"/>
      <c r="S24" s="1520"/>
      <c r="T24" s="1520"/>
      <c r="U24" s="1520"/>
      <c r="V24" s="1520"/>
      <c r="W24" s="1520"/>
      <c r="X24" s="1520"/>
      <c r="Y24" s="1525"/>
      <c r="Z24" s="1522" t="s">
        <v>602</v>
      </c>
      <c r="AA24" s="1523"/>
      <c r="AB24" s="1523"/>
      <c r="AC24" s="1523"/>
      <c r="AD24" s="1523"/>
      <c r="AE24" s="1523"/>
      <c r="AF24" s="1523"/>
      <c r="AG24" s="1523"/>
      <c r="AH24" s="1523"/>
      <c r="AI24" s="1523"/>
      <c r="AJ24" s="1523"/>
      <c r="AK24" s="1524"/>
      <c r="AL24" s="44" t="s">
        <v>141</v>
      </c>
      <c r="AM24" s="66" t="s">
        <v>162</v>
      </c>
      <c r="AN24" s="45" t="s">
        <v>142</v>
      </c>
      <c r="AO24" s="40"/>
      <c r="AP24" s="28"/>
      <c r="AQ24" s="28"/>
      <c r="AR24" s="368"/>
    </row>
    <row r="25" spans="1:44" ht="13.5" customHeight="1">
      <c r="A25" s="1529"/>
      <c r="B25" s="1530"/>
      <c r="C25" s="1519" t="s">
        <v>595</v>
      </c>
      <c r="D25" s="1520"/>
      <c r="E25" s="1520"/>
      <c r="F25" s="1520"/>
      <c r="G25" s="1520"/>
      <c r="H25" s="1520"/>
      <c r="I25" s="1520"/>
      <c r="J25" s="1520"/>
      <c r="K25" s="1520"/>
      <c r="L25" s="1520"/>
      <c r="M25" s="495"/>
      <c r="N25" s="1541" t="str">
        <f>'設条'!U43</f>
        <v>12S12.7</v>
      </c>
      <c r="O25" s="1542"/>
      <c r="P25" s="1542"/>
      <c r="Q25" s="1542"/>
      <c r="R25" s="1542"/>
      <c r="S25" s="1542"/>
      <c r="T25" s="1542"/>
      <c r="U25" s="1542"/>
      <c r="V25" s="1542"/>
      <c r="W25" s="1542"/>
      <c r="X25" s="1542"/>
      <c r="Y25" s="1543"/>
      <c r="Z25" s="1541" t="s">
        <v>381</v>
      </c>
      <c r="AA25" s="1542"/>
      <c r="AB25" s="1542"/>
      <c r="AC25" s="1542"/>
      <c r="AD25" s="1542"/>
      <c r="AE25" s="1542"/>
      <c r="AF25" s="1542"/>
      <c r="AG25" s="1542"/>
      <c r="AH25" s="1542"/>
      <c r="AI25" s="1542"/>
      <c r="AJ25" s="1542"/>
      <c r="AK25" s="1543"/>
      <c r="AL25" s="900"/>
      <c r="AM25" s="971"/>
      <c r="AN25" s="903"/>
      <c r="AO25" s="40"/>
      <c r="AP25" s="28"/>
      <c r="AQ25" s="28"/>
      <c r="AR25" s="368"/>
    </row>
    <row r="26" spans="1:44" ht="13.5" customHeight="1">
      <c r="A26" s="1529"/>
      <c r="B26" s="1530"/>
      <c r="C26" s="1537" t="s">
        <v>596</v>
      </c>
      <c r="D26" s="1508"/>
      <c r="E26" s="1508"/>
      <c r="F26" s="1508"/>
      <c r="G26" s="1508"/>
      <c r="H26" s="1508"/>
      <c r="I26" s="1508"/>
      <c r="J26" s="1508"/>
      <c r="K26" s="1508"/>
      <c r="L26" s="1508"/>
      <c r="M26" s="1509"/>
      <c r="N26" s="1364">
        <f>'設条'!AB29</f>
        <v>0</v>
      </c>
      <c r="O26" s="1365"/>
      <c r="P26" s="1365"/>
      <c r="Q26" s="1365"/>
      <c r="R26" s="1365"/>
      <c r="S26" s="1365"/>
      <c r="T26" s="1365"/>
      <c r="U26" s="1365"/>
      <c r="V26" s="1365"/>
      <c r="W26" s="1365"/>
      <c r="X26" s="1365"/>
      <c r="Y26" s="1366"/>
      <c r="Z26" s="1604" t="s">
        <v>603</v>
      </c>
      <c r="AA26" s="1605"/>
      <c r="AB26" s="1605"/>
      <c r="AC26" s="1605"/>
      <c r="AD26" s="1605"/>
      <c r="AE26" s="1605">
        <f>0.85*'設条'!AB28</f>
        <v>34</v>
      </c>
      <c r="AF26" s="1605"/>
      <c r="AG26" s="1605"/>
      <c r="AH26" s="1605"/>
      <c r="AI26" s="1542" t="s">
        <v>604</v>
      </c>
      <c r="AJ26" s="1542"/>
      <c r="AK26" s="1543"/>
      <c r="AL26" s="900"/>
      <c r="AM26" s="971"/>
      <c r="AN26" s="912"/>
      <c r="AO26" s="40"/>
      <c r="AP26" s="28"/>
      <c r="AQ26" s="28"/>
      <c r="AR26" s="368"/>
    </row>
    <row r="27" spans="1:44" ht="13.5" customHeight="1">
      <c r="A27" s="1529"/>
      <c r="B27" s="1530"/>
      <c r="C27" s="1519" t="s">
        <v>597</v>
      </c>
      <c r="D27" s="1520"/>
      <c r="E27" s="1520"/>
      <c r="F27" s="1520"/>
      <c r="G27" s="1520"/>
      <c r="H27" s="1520"/>
      <c r="I27" s="1520"/>
      <c r="J27" s="1520"/>
      <c r="K27" s="1520"/>
      <c r="L27" s="1520"/>
      <c r="M27" s="1525"/>
      <c r="N27" s="1758">
        <v>0</v>
      </c>
      <c r="O27" s="1759"/>
      <c r="P27" s="1759"/>
      <c r="Q27" s="1759"/>
      <c r="R27" s="1759"/>
      <c r="S27" s="1759"/>
      <c r="T27" s="1759"/>
      <c r="U27" s="1759"/>
      <c r="V27" s="1759"/>
      <c r="W27" s="1759"/>
      <c r="X27" s="1759"/>
      <c r="Y27" s="1760"/>
      <c r="Z27" s="1604">
        <f>'設条'!U46</f>
        <v>0</v>
      </c>
      <c r="AA27" s="1605"/>
      <c r="AB27" s="1605"/>
      <c r="AC27" s="1605"/>
      <c r="AD27" s="1605"/>
      <c r="AE27" s="1605"/>
      <c r="AF27" s="1605"/>
      <c r="AG27" s="1605"/>
      <c r="AH27" s="1605"/>
      <c r="AI27" s="1605"/>
      <c r="AJ27" s="1605"/>
      <c r="AK27" s="1606"/>
      <c r="AL27" s="900"/>
      <c r="AM27" s="971"/>
      <c r="AN27" s="912"/>
      <c r="AO27" s="40"/>
      <c r="AP27" s="28"/>
      <c r="AQ27" s="28"/>
      <c r="AR27" s="368"/>
    </row>
    <row r="28" spans="1:46" ht="14.25" customHeight="1">
      <c r="A28" s="1529"/>
      <c r="B28" s="1530"/>
      <c r="C28" s="1519" t="s">
        <v>523</v>
      </c>
      <c r="D28" s="1520"/>
      <c r="E28" s="1520"/>
      <c r="F28" s="1520"/>
      <c r="G28" s="1520"/>
      <c r="H28" s="1520"/>
      <c r="I28" s="1520"/>
      <c r="J28" s="1520"/>
      <c r="K28" s="1520"/>
      <c r="L28" s="1520"/>
      <c r="M28" s="1525"/>
      <c r="N28" s="1295">
        <v>0</v>
      </c>
      <c r="O28" s="1296"/>
      <c r="P28" s="1296"/>
      <c r="Q28" s="1296"/>
      <c r="R28" s="1296"/>
      <c r="S28" s="1296"/>
      <c r="T28" s="1296"/>
      <c r="U28" s="1296"/>
      <c r="V28" s="1296"/>
      <c r="W28" s="1296"/>
      <c r="X28" s="1296"/>
      <c r="Y28" s="1378"/>
      <c r="Z28" s="1541" t="s">
        <v>599</v>
      </c>
      <c r="AA28" s="1542"/>
      <c r="AB28" s="1542"/>
      <c r="AC28" s="1542"/>
      <c r="AD28" s="1542"/>
      <c r="AE28" s="1542"/>
      <c r="AF28" s="1542"/>
      <c r="AG28" s="1542"/>
      <c r="AH28" s="1542"/>
      <c r="AI28" s="1542"/>
      <c r="AJ28" s="1542"/>
      <c r="AK28" s="1543"/>
      <c r="AL28" s="914"/>
      <c r="AM28" s="982"/>
      <c r="AN28" s="915"/>
      <c r="AO28" s="72"/>
      <c r="AP28" s="28"/>
      <c r="AQ28" s="28"/>
      <c r="AR28" s="28"/>
      <c r="AT28" s="28"/>
    </row>
    <row r="29" spans="1:46" ht="13.5" customHeight="1">
      <c r="A29" s="1529"/>
      <c r="B29" s="1530"/>
      <c r="C29" s="1519" t="s">
        <v>522</v>
      </c>
      <c r="D29" s="1520"/>
      <c r="E29" s="1520"/>
      <c r="F29" s="1520"/>
      <c r="G29" s="1520"/>
      <c r="H29" s="1520"/>
      <c r="I29" s="1520"/>
      <c r="J29" s="1520"/>
      <c r="K29" s="1520"/>
      <c r="L29" s="1520"/>
      <c r="M29" s="1525"/>
      <c r="N29" s="1364">
        <v>0</v>
      </c>
      <c r="O29" s="1365"/>
      <c r="P29" s="1365"/>
      <c r="Q29" s="1365"/>
      <c r="R29" s="1365"/>
      <c r="S29" s="1365"/>
      <c r="T29" s="1365"/>
      <c r="U29" s="1365"/>
      <c r="V29" s="1365"/>
      <c r="W29" s="1365"/>
      <c r="X29" s="1365"/>
      <c r="Y29" s="1366"/>
      <c r="Z29" s="1604" t="s">
        <v>600</v>
      </c>
      <c r="AA29" s="1605"/>
      <c r="AB29" s="1605"/>
      <c r="AC29" s="1605"/>
      <c r="AD29" s="1605"/>
      <c r="AE29" s="1605"/>
      <c r="AF29" s="1605"/>
      <c r="AG29" s="1605"/>
      <c r="AH29" s="1605"/>
      <c r="AI29" s="1605"/>
      <c r="AJ29" s="1605"/>
      <c r="AK29" s="1606"/>
      <c r="AL29" s="900"/>
      <c r="AM29" s="970"/>
      <c r="AN29" s="903"/>
      <c r="AO29" s="72"/>
      <c r="AP29" s="28"/>
      <c r="AQ29" s="28"/>
      <c r="AR29" s="28"/>
      <c r="AT29" s="28"/>
    </row>
    <row r="30" spans="1:46" ht="13.5" customHeight="1">
      <c r="A30" s="1529"/>
      <c r="B30" s="1530"/>
      <c r="C30" s="1519" t="s">
        <v>521</v>
      </c>
      <c r="D30" s="1520"/>
      <c r="E30" s="1520"/>
      <c r="F30" s="1520"/>
      <c r="G30" s="1520"/>
      <c r="H30" s="1520"/>
      <c r="I30" s="1520"/>
      <c r="J30" s="1520"/>
      <c r="K30" s="1520"/>
      <c r="L30" s="1520"/>
      <c r="M30" s="1525"/>
      <c r="N30" s="1364">
        <v>0</v>
      </c>
      <c r="O30" s="1365"/>
      <c r="P30" s="1365"/>
      <c r="Q30" s="1365"/>
      <c r="R30" s="1365"/>
      <c r="S30" s="1365"/>
      <c r="T30" s="1365"/>
      <c r="U30" s="1365"/>
      <c r="V30" s="1365"/>
      <c r="W30" s="1365"/>
      <c r="X30" s="1365"/>
      <c r="Y30" s="1366"/>
      <c r="Z30" s="1541" t="s">
        <v>601</v>
      </c>
      <c r="AA30" s="1542"/>
      <c r="AB30" s="1542"/>
      <c r="AC30" s="1542"/>
      <c r="AD30" s="1542"/>
      <c r="AE30" s="1542"/>
      <c r="AF30" s="1542"/>
      <c r="AG30" s="1542"/>
      <c r="AH30" s="1542"/>
      <c r="AI30" s="1542"/>
      <c r="AJ30" s="1542"/>
      <c r="AK30" s="1543"/>
      <c r="AL30" s="900"/>
      <c r="AM30" s="970"/>
      <c r="AN30" s="1749" t="s">
        <v>261</v>
      </c>
      <c r="AO30" s="40"/>
      <c r="AP30" s="28"/>
      <c r="AQ30" s="28"/>
      <c r="AT30" s="28"/>
    </row>
    <row r="31" spans="1:46" ht="13.5" customHeight="1">
      <c r="A31" s="1529"/>
      <c r="B31" s="1530"/>
      <c r="C31" s="1519" t="s">
        <v>255</v>
      </c>
      <c r="D31" s="1520"/>
      <c r="E31" s="1520"/>
      <c r="F31" s="1520"/>
      <c r="G31" s="1520"/>
      <c r="H31" s="1520"/>
      <c r="I31" s="1520"/>
      <c r="J31" s="1520"/>
      <c r="K31" s="1520"/>
      <c r="L31" s="1520"/>
      <c r="M31" s="1525"/>
      <c r="N31" s="1730"/>
      <c r="O31" s="1731"/>
      <c r="P31" s="1731"/>
      <c r="Q31" s="1731"/>
      <c r="R31" s="1731"/>
      <c r="S31" s="1731"/>
      <c r="T31" s="1731"/>
      <c r="U31" s="1731"/>
      <c r="V31" s="1731"/>
      <c r="W31" s="1731"/>
      <c r="X31" s="1731"/>
      <c r="Y31" s="1732"/>
      <c r="Z31" s="1755" t="s">
        <v>381</v>
      </c>
      <c r="AA31" s="1756"/>
      <c r="AB31" s="1756"/>
      <c r="AC31" s="1756"/>
      <c r="AD31" s="1756"/>
      <c r="AE31" s="1756"/>
      <c r="AF31" s="1756"/>
      <c r="AG31" s="1756"/>
      <c r="AH31" s="1756"/>
      <c r="AI31" s="1756"/>
      <c r="AJ31" s="1756"/>
      <c r="AK31" s="1757"/>
      <c r="AL31" s="900"/>
      <c r="AM31" s="970"/>
      <c r="AN31" s="1750"/>
      <c r="AO31" s="40"/>
      <c r="AP31" s="28"/>
      <c r="AQ31" s="28"/>
      <c r="AT31" s="28"/>
    </row>
    <row r="32" spans="1:46" ht="13.5" customHeight="1">
      <c r="A32" s="1529"/>
      <c r="B32" s="1530"/>
      <c r="C32" s="1537" t="s">
        <v>608</v>
      </c>
      <c r="D32" s="1508"/>
      <c r="E32" s="1508"/>
      <c r="F32" s="1508"/>
      <c r="G32" s="1508"/>
      <c r="H32" s="1508"/>
      <c r="I32" s="1508"/>
      <c r="J32" s="1508"/>
      <c r="K32" s="1508"/>
      <c r="L32" s="1508"/>
      <c r="M32" s="1509"/>
      <c r="N32" s="1752">
        <v>0</v>
      </c>
      <c r="O32" s="1753"/>
      <c r="P32" s="1753"/>
      <c r="Q32" s="1753"/>
      <c r="R32" s="1753"/>
      <c r="S32" s="1753"/>
      <c r="T32" s="1753"/>
      <c r="U32" s="1753"/>
      <c r="V32" s="1753"/>
      <c r="W32" s="1753"/>
      <c r="X32" s="1753"/>
      <c r="Y32" s="1754"/>
      <c r="Z32" s="1755" t="s">
        <v>381</v>
      </c>
      <c r="AA32" s="1756"/>
      <c r="AB32" s="1756"/>
      <c r="AC32" s="1756"/>
      <c r="AD32" s="1756"/>
      <c r="AE32" s="1756"/>
      <c r="AF32" s="1756"/>
      <c r="AG32" s="1756"/>
      <c r="AH32" s="1756"/>
      <c r="AI32" s="1756"/>
      <c r="AJ32" s="1756"/>
      <c r="AK32" s="1757"/>
      <c r="AL32" s="900"/>
      <c r="AM32" s="970"/>
      <c r="AN32" s="1750"/>
      <c r="AO32" s="40"/>
      <c r="AP32" s="28"/>
      <c r="AQ32" s="28"/>
      <c r="AT32" s="28"/>
    </row>
    <row r="33" spans="1:46" ht="13.5" customHeight="1">
      <c r="A33" s="1529"/>
      <c r="B33" s="1530"/>
      <c r="C33" s="1735" t="s">
        <v>605</v>
      </c>
      <c r="D33" s="1736"/>
      <c r="E33" s="1736"/>
      <c r="F33" s="1736"/>
      <c r="G33" s="1737"/>
      <c r="H33" s="1519" t="s">
        <v>606</v>
      </c>
      <c r="I33" s="1520"/>
      <c r="J33" s="1520"/>
      <c r="K33" s="1520"/>
      <c r="L33" s="1520"/>
      <c r="M33" s="1525"/>
      <c r="N33" s="1364">
        <v>0</v>
      </c>
      <c r="O33" s="1365"/>
      <c r="P33" s="1365"/>
      <c r="Q33" s="1365"/>
      <c r="R33" s="1365"/>
      <c r="S33" s="1365"/>
      <c r="T33" s="1365"/>
      <c r="U33" s="1365"/>
      <c r="V33" s="1365"/>
      <c r="W33" s="1365"/>
      <c r="X33" s="1365"/>
      <c r="Y33" s="1366"/>
      <c r="Z33" s="1604">
        <f>'設条'!U47</f>
        <v>0</v>
      </c>
      <c r="AA33" s="1605"/>
      <c r="AB33" s="1605"/>
      <c r="AC33" s="1605"/>
      <c r="AD33" s="1605"/>
      <c r="AE33" s="1605"/>
      <c r="AF33" s="1605"/>
      <c r="AG33" s="1605"/>
      <c r="AH33" s="1605"/>
      <c r="AI33" s="1605"/>
      <c r="AJ33" s="1605"/>
      <c r="AK33" s="1606"/>
      <c r="AL33" s="900"/>
      <c r="AM33" s="970"/>
      <c r="AN33" s="1750"/>
      <c r="AO33" s="40"/>
      <c r="AP33" s="28"/>
      <c r="AQ33" s="28"/>
      <c r="AT33" s="28"/>
    </row>
    <row r="34" spans="1:46" ht="13.5" customHeight="1">
      <c r="A34" s="1529"/>
      <c r="B34" s="1530"/>
      <c r="C34" s="1738"/>
      <c r="D34" s="1739"/>
      <c r="E34" s="1739"/>
      <c r="F34" s="1739"/>
      <c r="G34" s="1740"/>
      <c r="H34" s="1519" t="s">
        <v>607</v>
      </c>
      <c r="I34" s="1520"/>
      <c r="J34" s="1520"/>
      <c r="K34" s="1520"/>
      <c r="L34" s="1520"/>
      <c r="M34" s="1525"/>
      <c r="N34" s="1295"/>
      <c r="O34" s="1296"/>
      <c r="P34" s="1296"/>
      <c r="Q34" s="1296"/>
      <c r="R34" s="1296"/>
      <c r="S34" s="1296"/>
      <c r="T34" s="1296"/>
      <c r="U34" s="1296"/>
      <c r="V34" s="1296"/>
      <c r="W34" s="1296"/>
      <c r="X34" s="1296"/>
      <c r="Y34" s="1378"/>
      <c r="Z34" s="1541" t="s">
        <v>381</v>
      </c>
      <c r="AA34" s="1542"/>
      <c r="AB34" s="1542"/>
      <c r="AC34" s="1542"/>
      <c r="AD34" s="1542"/>
      <c r="AE34" s="1542"/>
      <c r="AF34" s="1542"/>
      <c r="AG34" s="1542"/>
      <c r="AH34" s="1542"/>
      <c r="AI34" s="1542"/>
      <c r="AJ34" s="1542"/>
      <c r="AK34" s="1543"/>
      <c r="AL34" s="900"/>
      <c r="AM34" s="970"/>
      <c r="AN34" s="1750"/>
      <c r="AO34" s="40"/>
      <c r="AP34" s="28"/>
      <c r="AQ34" s="28"/>
      <c r="AT34" s="28"/>
    </row>
    <row r="35" spans="1:46" ht="13.5" customHeight="1">
      <c r="A35" s="1529"/>
      <c r="B35" s="1530"/>
      <c r="C35" s="1519" t="s">
        <v>809</v>
      </c>
      <c r="D35" s="1520"/>
      <c r="E35" s="1520"/>
      <c r="F35" s="1520"/>
      <c r="G35" s="1520"/>
      <c r="H35" s="1520"/>
      <c r="I35" s="1520"/>
      <c r="J35" s="1520"/>
      <c r="K35" s="1520"/>
      <c r="L35" s="1520"/>
      <c r="M35" s="1525"/>
      <c r="N35" s="1386">
        <v>0</v>
      </c>
      <c r="O35" s="1387"/>
      <c r="P35" s="1387"/>
      <c r="Q35" s="1387"/>
      <c r="R35" s="1387"/>
      <c r="S35" s="1387"/>
      <c r="T35" s="1387"/>
      <c r="U35" s="1387"/>
      <c r="V35" s="1387"/>
      <c r="W35" s="1387"/>
      <c r="X35" s="1387"/>
      <c r="Y35" s="1388"/>
      <c r="Z35" s="1541"/>
      <c r="AA35" s="1542"/>
      <c r="AB35" s="1542"/>
      <c r="AC35" s="1542"/>
      <c r="AD35" s="1542"/>
      <c r="AE35" s="1542"/>
      <c r="AF35" s="1542"/>
      <c r="AG35" s="1542"/>
      <c r="AH35" s="1542"/>
      <c r="AI35" s="1542"/>
      <c r="AJ35" s="1542"/>
      <c r="AK35" s="1543"/>
      <c r="AL35" s="900"/>
      <c r="AM35" s="970"/>
      <c r="AN35" s="1751"/>
      <c r="AO35" s="40"/>
      <c r="AP35" s="28"/>
      <c r="AQ35" s="28"/>
      <c r="AT35" s="28"/>
    </row>
    <row r="36" spans="1:46" ht="13.5" customHeight="1">
      <c r="A36" s="506"/>
      <c r="B36" s="507"/>
      <c r="C36" s="1130" t="s">
        <v>609</v>
      </c>
      <c r="D36" s="23"/>
      <c r="E36" s="23"/>
      <c r="F36" s="23"/>
      <c r="G36" s="23"/>
      <c r="H36" s="23"/>
      <c r="I36" s="23"/>
      <c r="J36" s="23"/>
      <c r="K36" s="23"/>
      <c r="L36" s="23"/>
      <c r="M36" s="23"/>
      <c r="N36" s="23"/>
      <c r="O36" s="23"/>
      <c r="P36" s="23"/>
      <c r="Q36" s="23"/>
      <c r="R36" s="26"/>
      <c r="S36" s="26"/>
      <c r="T36" s="26"/>
      <c r="U36" s="26"/>
      <c r="V36" s="23"/>
      <c r="W36" s="23"/>
      <c r="X36" s="23"/>
      <c r="Y36" s="23"/>
      <c r="Z36" s="493"/>
      <c r="AA36" s="493"/>
      <c r="AB36" s="493"/>
      <c r="AC36" s="493"/>
      <c r="AD36" s="493"/>
      <c r="AE36" s="493"/>
      <c r="AF36" s="493"/>
      <c r="AG36" s="493"/>
      <c r="AH36" s="493"/>
      <c r="AI36" s="493"/>
      <c r="AJ36" s="493"/>
      <c r="AK36" s="493"/>
      <c r="AL36" s="23"/>
      <c r="AM36" s="497"/>
      <c r="AN36" s="393"/>
      <c r="AO36" s="40"/>
      <c r="AP36" s="28"/>
      <c r="AQ36" s="28"/>
      <c r="AS36" s="199"/>
      <c r="AT36" s="265"/>
    </row>
    <row r="37" spans="1:46" ht="15" customHeight="1">
      <c r="A37" s="1529" t="s">
        <v>479</v>
      </c>
      <c r="B37" s="1778"/>
      <c r="C37" s="14"/>
      <c r="D37" s="14"/>
      <c r="E37" s="14"/>
      <c r="F37" s="14"/>
      <c r="G37" s="14"/>
      <c r="H37" s="14"/>
      <c r="I37" s="14"/>
      <c r="J37" s="14" t="s">
        <v>437</v>
      </c>
      <c r="K37" s="14"/>
      <c r="L37" s="14"/>
      <c r="M37" s="14"/>
      <c r="N37" s="1519" t="s">
        <v>810</v>
      </c>
      <c r="O37" s="1520"/>
      <c r="P37" s="1520"/>
      <c r="Q37" s="1520"/>
      <c r="R37" s="1520"/>
      <c r="S37" s="1520"/>
      <c r="T37" s="1520"/>
      <c r="U37" s="1520"/>
      <c r="V37" s="1520"/>
      <c r="W37" s="1520"/>
      <c r="X37" s="1520"/>
      <c r="Y37" s="1525"/>
      <c r="Z37" s="1519" t="s">
        <v>811</v>
      </c>
      <c r="AA37" s="1520"/>
      <c r="AB37" s="1520"/>
      <c r="AC37" s="1520"/>
      <c r="AD37" s="1520"/>
      <c r="AE37" s="1520"/>
      <c r="AF37" s="1520"/>
      <c r="AG37" s="1520"/>
      <c r="AH37" s="1520"/>
      <c r="AI37" s="1520"/>
      <c r="AJ37" s="1520"/>
      <c r="AK37" s="1525"/>
      <c r="AL37" s="1519" t="s">
        <v>136</v>
      </c>
      <c r="AM37" s="1520"/>
      <c r="AN37" s="1748"/>
      <c r="AO37" s="74"/>
      <c r="AP37" s="40"/>
      <c r="AQ37" s="28"/>
      <c r="AT37" s="28"/>
    </row>
    <row r="38" spans="1:47" ht="13.5" customHeight="1">
      <c r="A38" s="1779"/>
      <c r="B38" s="1778"/>
      <c r="C38" s="24"/>
      <c r="D38" s="24"/>
      <c r="E38" s="14"/>
      <c r="F38" s="14"/>
      <c r="G38" s="14"/>
      <c r="H38" s="14"/>
      <c r="I38" s="14"/>
      <c r="J38" s="14"/>
      <c r="K38" s="14"/>
      <c r="L38" s="14"/>
      <c r="M38" s="14"/>
      <c r="N38" s="1595" t="s">
        <v>256</v>
      </c>
      <c r="O38" s="1596"/>
      <c r="P38" s="1596"/>
      <c r="Q38" s="1596"/>
      <c r="R38" s="1596"/>
      <c r="S38" s="1597"/>
      <c r="T38" s="1595" t="s">
        <v>257</v>
      </c>
      <c r="U38" s="1596"/>
      <c r="V38" s="1596"/>
      <c r="W38" s="1596"/>
      <c r="X38" s="1596"/>
      <c r="Y38" s="1597"/>
      <c r="Z38" s="1595" t="s">
        <v>256</v>
      </c>
      <c r="AA38" s="1596"/>
      <c r="AB38" s="1596"/>
      <c r="AC38" s="1596"/>
      <c r="AD38" s="1596"/>
      <c r="AE38" s="1597"/>
      <c r="AF38" s="1595" t="s">
        <v>257</v>
      </c>
      <c r="AG38" s="1596"/>
      <c r="AH38" s="1596"/>
      <c r="AI38" s="1596"/>
      <c r="AJ38" s="1596"/>
      <c r="AK38" s="1597"/>
      <c r="AL38" s="44" t="s">
        <v>141</v>
      </c>
      <c r="AM38" s="44" t="s">
        <v>162</v>
      </c>
      <c r="AN38" s="45" t="s">
        <v>142</v>
      </c>
      <c r="AO38" s="14"/>
      <c r="AP38" s="14"/>
      <c r="AQ38" s="28"/>
      <c r="AT38" s="28"/>
      <c r="AU38" s="37"/>
    </row>
    <row r="39" spans="1:46" ht="13.5" customHeight="1">
      <c r="A39" s="1779"/>
      <c r="B39" s="1778"/>
      <c r="C39" s="1736" t="s">
        <v>264</v>
      </c>
      <c r="D39" s="1736"/>
      <c r="E39" s="1737"/>
      <c r="F39" s="1519" t="s">
        <v>262</v>
      </c>
      <c r="G39" s="1520"/>
      <c r="H39" s="1520"/>
      <c r="I39" s="1520"/>
      <c r="J39" s="1520"/>
      <c r="K39" s="1520"/>
      <c r="L39" s="1520"/>
      <c r="M39" s="1525"/>
      <c r="N39" s="1356">
        <v>0</v>
      </c>
      <c r="O39" s="1357"/>
      <c r="P39" s="1357"/>
      <c r="Q39" s="1357"/>
      <c r="R39" s="1357"/>
      <c r="S39" s="1358"/>
      <c r="T39" s="1770"/>
      <c r="U39" s="1771"/>
      <c r="V39" s="1771"/>
      <c r="W39" s="1771"/>
      <c r="X39" s="1771"/>
      <c r="Y39" s="1772"/>
      <c r="Z39" s="1356"/>
      <c r="AA39" s="1357"/>
      <c r="AB39" s="1357"/>
      <c r="AC39" s="1357"/>
      <c r="AD39" s="1357"/>
      <c r="AE39" s="1358"/>
      <c r="AF39" s="1356"/>
      <c r="AG39" s="1357"/>
      <c r="AH39" s="1357"/>
      <c r="AI39" s="1357"/>
      <c r="AJ39" s="1357"/>
      <c r="AK39" s="1358"/>
      <c r="AL39" s="900"/>
      <c r="AM39" s="969"/>
      <c r="AN39" s="1749" t="s">
        <v>184</v>
      </c>
      <c r="AO39" s="14"/>
      <c r="AP39" s="14"/>
      <c r="AT39" s="28"/>
    </row>
    <row r="40" spans="1:46" ht="13.5" customHeight="1">
      <c r="A40" s="1779"/>
      <c r="B40" s="1778"/>
      <c r="C40" s="1739"/>
      <c r="D40" s="1739"/>
      <c r="E40" s="1740"/>
      <c r="F40" s="1522" t="s">
        <v>263</v>
      </c>
      <c r="G40" s="1523"/>
      <c r="H40" s="1523"/>
      <c r="I40" s="1523"/>
      <c r="J40" s="1523"/>
      <c r="K40" s="1523"/>
      <c r="L40" s="1523"/>
      <c r="M40" s="1524"/>
      <c r="N40" s="1356"/>
      <c r="O40" s="1357"/>
      <c r="P40" s="1357"/>
      <c r="Q40" s="1357"/>
      <c r="R40" s="1357"/>
      <c r="S40" s="1358"/>
      <c r="T40" s="1770"/>
      <c r="U40" s="1771"/>
      <c r="V40" s="1771"/>
      <c r="W40" s="1771"/>
      <c r="X40" s="1771"/>
      <c r="Y40" s="1772"/>
      <c r="Z40" s="1356"/>
      <c r="AA40" s="1357"/>
      <c r="AB40" s="1357"/>
      <c r="AC40" s="1357"/>
      <c r="AD40" s="1357"/>
      <c r="AE40" s="1358"/>
      <c r="AF40" s="1356"/>
      <c r="AG40" s="1357"/>
      <c r="AH40" s="1357"/>
      <c r="AI40" s="1357"/>
      <c r="AJ40" s="1357"/>
      <c r="AK40" s="1358"/>
      <c r="AL40" s="900"/>
      <c r="AM40" s="972"/>
      <c r="AN40" s="1750"/>
      <c r="AO40" s="14"/>
      <c r="AP40" s="14"/>
      <c r="AQ40" s="40"/>
      <c r="AT40" s="28"/>
    </row>
    <row r="41" spans="1:43" ht="13.5" customHeight="1">
      <c r="A41" s="1779"/>
      <c r="B41" s="1778"/>
      <c r="C41" s="1736" t="s">
        <v>265</v>
      </c>
      <c r="D41" s="1736"/>
      <c r="E41" s="1737"/>
      <c r="F41" s="1519" t="s">
        <v>192</v>
      </c>
      <c r="G41" s="1520"/>
      <c r="H41" s="1520"/>
      <c r="I41" s="1520"/>
      <c r="J41" s="1520"/>
      <c r="K41" s="1520"/>
      <c r="L41" s="1520"/>
      <c r="M41" s="1525"/>
      <c r="N41" s="1356"/>
      <c r="O41" s="1357"/>
      <c r="P41" s="1357"/>
      <c r="Q41" s="1357"/>
      <c r="R41" s="1357"/>
      <c r="S41" s="1358"/>
      <c r="T41" s="1770"/>
      <c r="U41" s="1771"/>
      <c r="V41" s="1771"/>
      <c r="W41" s="1771"/>
      <c r="X41" s="1771"/>
      <c r="Y41" s="1772"/>
      <c r="Z41" s="1356"/>
      <c r="AA41" s="1357"/>
      <c r="AB41" s="1357"/>
      <c r="AC41" s="1357"/>
      <c r="AD41" s="1357"/>
      <c r="AE41" s="1358"/>
      <c r="AF41" s="1356"/>
      <c r="AG41" s="1357"/>
      <c r="AH41" s="1357"/>
      <c r="AI41" s="1357"/>
      <c r="AJ41" s="1357"/>
      <c r="AK41" s="1358"/>
      <c r="AL41" s="900"/>
      <c r="AM41" s="972"/>
      <c r="AN41" s="1750"/>
      <c r="AO41" s="14"/>
      <c r="AP41" s="28"/>
      <c r="AQ41" s="14"/>
    </row>
    <row r="42" spans="1:43" ht="13.5" customHeight="1">
      <c r="A42" s="1779"/>
      <c r="B42" s="1778"/>
      <c r="C42" s="1761"/>
      <c r="D42" s="1761"/>
      <c r="E42" s="1762"/>
      <c r="F42" s="1519" t="s">
        <v>193</v>
      </c>
      <c r="G42" s="1520"/>
      <c r="H42" s="1520"/>
      <c r="I42" s="1520"/>
      <c r="J42" s="1520"/>
      <c r="K42" s="1520"/>
      <c r="L42" s="1520"/>
      <c r="M42" s="1525"/>
      <c r="N42" s="1356"/>
      <c r="O42" s="1357"/>
      <c r="P42" s="1357"/>
      <c r="Q42" s="1357"/>
      <c r="R42" s="1357"/>
      <c r="S42" s="1358"/>
      <c r="T42" s="1770"/>
      <c r="U42" s="1771"/>
      <c r="V42" s="1771"/>
      <c r="W42" s="1771"/>
      <c r="X42" s="1771"/>
      <c r="Y42" s="1772"/>
      <c r="Z42" s="1356"/>
      <c r="AA42" s="1357"/>
      <c r="AB42" s="1357"/>
      <c r="AC42" s="1357"/>
      <c r="AD42" s="1357"/>
      <c r="AE42" s="1358"/>
      <c r="AF42" s="1356"/>
      <c r="AG42" s="1357"/>
      <c r="AH42" s="1357"/>
      <c r="AI42" s="1357"/>
      <c r="AJ42" s="1357"/>
      <c r="AK42" s="1358"/>
      <c r="AL42" s="900"/>
      <c r="AM42" s="972"/>
      <c r="AN42" s="1750"/>
      <c r="AO42" s="14"/>
      <c r="AP42" s="28"/>
      <c r="AQ42" s="14"/>
    </row>
    <row r="43" spans="1:43" ht="13.5" customHeight="1">
      <c r="A43" s="1779"/>
      <c r="B43" s="1778"/>
      <c r="C43" s="1761"/>
      <c r="D43" s="1761"/>
      <c r="E43" s="1762"/>
      <c r="F43" s="1519" t="s">
        <v>258</v>
      </c>
      <c r="G43" s="1520"/>
      <c r="H43" s="1520"/>
      <c r="I43" s="1520"/>
      <c r="J43" s="1520"/>
      <c r="K43" s="1520"/>
      <c r="L43" s="1520"/>
      <c r="M43" s="1525"/>
      <c r="N43" s="1356"/>
      <c r="O43" s="1357"/>
      <c r="P43" s="1357"/>
      <c r="Q43" s="1357"/>
      <c r="R43" s="1357"/>
      <c r="S43" s="1358"/>
      <c r="T43" s="1770"/>
      <c r="U43" s="1771"/>
      <c r="V43" s="1771"/>
      <c r="W43" s="1771"/>
      <c r="X43" s="1771"/>
      <c r="Y43" s="1772"/>
      <c r="Z43" s="1356">
        <v>0</v>
      </c>
      <c r="AA43" s="1357"/>
      <c r="AB43" s="1357"/>
      <c r="AC43" s="1357"/>
      <c r="AD43" s="1357"/>
      <c r="AE43" s="1358"/>
      <c r="AF43" s="1356"/>
      <c r="AG43" s="1357"/>
      <c r="AH43" s="1357"/>
      <c r="AI43" s="1357"/>
      <c r="AJ43" s="1357"/>
      <c r="AK43" s="1358"/>
      <c r="AL43" s="900"/>
      <c r="AM43" s="972"/>
      <c r="AN43" s="1750"/>
      <c r="AO43" s="14"/>
      <c r="AP43" s="131"/>
      <c r="AQ43" s="14"/>
    </row>
    <row r="44" spans="1:43" ht="13.5" customHeight="1">
      <c r="A44" s="1779"/>
      <c r="B44" s="1778"/>
      <c r="C44" s="1761"/>
      <c r="D44" s="1761"/>
      <c r="E44" s="1762"/>
      <c r="F44" s="1519" t="s">
        <v>227</v>
      </c>
      <c r="G44" s="1520"/>
      <c r="H44" s="1520"/>
      <c r="I44" s="1520"/>
      <c r="J44" s="1520"/>
      <c r="K44" s="1520"/>
      <c r="L44" s="1520"/>
      <c r="M44" s="1525"/>
      <c r="N44" s="1356"/>
      <c r="O44" s="1357"/>
      <c r="P44" s="1357"/>
      <c r="Q44" s="1357"/>
      <c r="R44" s="1357"/>
      <c r="S44" s="1358"/>
      <c r="T44" s="1770"/>
      <c r="U44" s="1771"/>
      <c r="V44" s="1771"/>
      <c r="W44" s="1771"/>
      <c r="X44" s="1771"/>
      <c r="Y44" s="1772"/>
      <c r="Z44" s="1356"/>
      <c r="AA44" s="1357"/>
      <c r="AB44" s="1357"/>
      <c r="AC44" s="1357"/>
      <c r="AD44" s="1357"/>
      <c r="AE44" s="1358"/>
      <c r="AF44" s="1356"/>
      <c r="AG44" s="1357"/>
      <c r="AH44" s="1357"/>
      <c r="AI44" s="1357"/>
      <c r="AJ44" s="1357"/>
      <c r="AK44" s="1358"/>
      <c r="AL44" s="900"/>
      <c r="AM44" s="972"/>
      <c r="AN44" s="1750"/>
      <c r="AO44" s="14"/>
      <c r="AP44" s="131"/>
      <c r="AQ44" s="28"/>
    </row>
    <row r="45" spans="1:46" ht="13.5" customHeight="1">
      <c r="A45" s="1779"/>
      <c r="B45" s="1778"/>
      <c r="C45" s="1761"/>
      <c r="D45" s="1761"/>
      <c r="E45" s="1762"/>
      <c r="F45" s="1534" t="s">
        <v>126</v>
      </c>
      <c r="G45" s="1535"/>
      <c r="H45" s="1535"/>
      <c r="I45" s="1535"/>
      <c r="J45" s="1535"/>
      <c r="K45" s="1535"/>
      <c r="L45" s="1535"/>
      <c r="M45" s="1536"/>
      <c r="N45" s="1356"/>
      <c r="O45" s="1357"/>
      <c r="P45" s="1357"/>
      <c r="Q45" s="1357"/>
      <c r="R45" s="1357"/>
      <c r="S45" s="1358"/>
      <c r="T45" s="1770"/>
      <c r="U45" s="1771"/>
      <c r="V45" s="1771"/>
      <c r="W45" s="1771"/>
      <c r="X45" s="1771"/>
      <c r="Y45" s="1772"/>
      <c r="Z45" s="1356"/>
      <c r="AA45" s="1357"/>
      <c r="AB45" s="1357"/>
      <c r="AC45" s="1357"/>
      <c r="AD45" s="1357"/>
      <c r="AE45" s="1358"/>
      <c r="AF45" s="1356"/>
      <c r="AG45" s="1357"/>
      <c r="AH45" s="1357"/>
      <c r="AI45" s="1357"/>
      <c r="AJ45" s="1357"/>
      <c r="AK45" s="1358"/>
      <c r="AL45" s="900"/>
      <c r="AM45" s="972"/>
      <c r="AN45" s="1750"/>
      <c r="AO45" s="14"/>
      <c r="AP45" s="131"/>
      <c r="AQ45" s="131"/>
      <c r="AT45" s="8"/>
    </row>
    <row r="46" spans="1:43" ht="13.5" customHeight="1">
      <c r="A46" s="1779"/>
      <c r="B46" s="1778"/>
      <c r="C46" s="1761"/>
      <c r="D46" s="1761"/>
      <c r="E46" s="1762"/>
      <c r="F46" s="1519" t="s">
        <v>416</v>
      </c>
      <c r="G46" s="1520"/>
      <c r="H46" s="1520"/>
      <c r="I46" s="1520"/>
      <c r="J46" s="1520"/>
      <c r="K46" s="1520"/>
      <c r="L46" s="1520"/>
      <c r="M46" s="1525"/>
      <c r="N46" s="1356"/>
      <c r="O46" s="1357"/>
      <c r="P46" s="1357"/>
      <c r="Q46" s="1357"/>
      <c r="R46" s="1357"/>
      <c r="S46" s="1358"/>
      <c r="T46" s="1770"/>
      <c r="U46" s="1771"/>
      <c r="V46" s="1771"/>
      <c r="W46" s="1771"/>
      <c r="X46" s="1771"/>
      <c r="Y46" s="1772"/>
      <c r="Z46" s="1356"/>
      <c r="AA46" s="1357"/>
      <c r="AB46" s="1357"/>
      <c r="AC46" s="1357"/>
      <c r="AD46" s="1357"/>
      <c r="AE46" s="1358"/>
      <c r="AF46" s="1356"/>
      <c r="AG46" s="1357"/>
      <c r="AH46" s="1357"/>
      <c r="AI46" s="1357"/>
      <c r="AJ46" s="1357"/>
      <c r="AK46" s="1358"/>
      <c r="AL46" s="900"/>
      <c r="AM46" s="972"/>
      <c r="AN46" s="1750"/>
      <c r="AO46" s="14"/>
      <c r="AP46" s="131"/>
      <c r="AQ46" s="131"/>
    </row>
    <row r="47" spans="1:43" ht="13.5" customHeight="1">
      <c r="A47" s="1779"/>
      <c r="B47" s="1778"/>
      <c r="C47" s="1736" t="s">
        <v>267</v>
      </c>
      <c r="D47" s="1736"/>
      <c r="E47" s="1737"/>
      <c r="F47" s="1764" t="s">
        <v>259</v>
      </c>
      <c r="G47" s="1765"/>
      <c r="H47" s="1765"/>
      <c r="I47" s="1765"/>
      <c r="J47" s="1766"/>
      <c r="K47" s="1541" t="s">
        <v>587</v>
      </c>
      <c r="L47" s="1542"/>
      <c r="M47" s="1543"/>
      <c r="N47" s="1356">
        <v>0</v>
      </c>
      <c r="O47" s="1357"/>
      <c r="P47" s="1357"/>
      <c r="Q47" s="1357"/>
      <c r="R47" s="1357"/>
      <c r="S47" s="1358"/>
      <c r="T47" s="1770"/>
      <c r="U47" s="1771"/>
      <c r="V47" s="1771"/>
      <c r="W47" s="1771"/>
      <c r="X47" s="1771"/>
      <c r="Y47" s="1772"/>
      <c r="Z47" s="1356"/>
      <c r="AA47" s="1357"/>
      <c r="AB47" s="1357"/>
      <c r="AC47" s="1357"/>
      <c r="AD47" s="1357"/>
      <c r="AE47" s="1358"/>
      <c r="AF47" s="1356"/>
      <c r="AG47" s="1357"/>
      <c r="AH47" s="1357"/>
      <c r="AI47" s="1357"/>
      <c r="AJ47" s="1357"/>
      <c r="AK47" s="1358"/>
      <c r="AL47" s="900"/>
      <c r="AM47" s="972"/>
      <c r="AN47" s="1750"/>
      <c r="AO47" s="14"/>
      <c r="AP47" s="131"/>
      <c r="AQ47" s="131"/>
    </row>
    <row r="48" spans="1:43" ht="13.5" customHeight="1">
      <c r="A48" s="1779"/>
      <c r="B48" s="1778"/>
      <c r="C48" s="1761"/>
      <c r="D48" s="1761"/>
      <c r="E48" s="1762"/>
      <c r="F48" s="1767"/>
      <c r="G48" s="1768"/>
      <c r="H48" s="1768"/>
      <c r="I48" s="1768"/>
      <c r="J48" s="1769"/>
      <c r="K48" s="1746" t="s">
        <v>278</v>
      </c>
      <c r="L48" s="1746"/>
      <c r="M48" s="1747"/>
      <c r="N48" s="938"/>
      <c r="O48" s="939"/>
      <c r="P48" s="939"/>
      <c r="Q48" s="939"/>
      <c r="R48" s="939"/>
      <c r="S48" s="939"/>
      <c r="T48" s="961"/>
      <c r="U48" s="1517">
        <f>'設条'!AB32</f>
        <v>0</v>
      </c>
      <c r="V48" s="1517"/>
      <c r="W48" s="1517"/>
      <c r="X48" s="1542" t="s">
        <v>590</v>
      </c>
      <c r="Y48" s="1542"/>
      <c r="Z48" s="1542"/>
      <c r="AA48" s="1542"/>
      <c r="AB48" s="1517">
        <f>'設条'!AB30</f>
        <v>0</v>
      </c>
      <c r="AC48" s="1517"/>
      <c r="AD48" s="1517"/>
      <c r="AE48" s="939"/>
      <c r="AF48" s="939"/>
      <c r="AG48" s="939"/>
      <c r="AH48" s="939"/>
      <c r="AI48" s="939"/>
      <c r="AJ48" s="939"/>
      <c r="AK48" s="937"/>
      <c r="AL48" s="900"/>
      <c r="AM48" s="972"/>
      <c r="AN48" s="1750"/>
      <c r="AO48" s="14"/>
      <c r="AP48" s="131"/>
      <c r="AQ48" s="131"/>
    </row>
    <row r="49" spans="1:43" ht="13.5" customHeight="1">
      <c r="A49" s="1779"/>
      <c r="B49" s="1778"/>
      <c r="C49" s="1761"/>
      <c r="D49" s="1761"/>
      <c r="E49" s="1762"/>
      <c r="F49" s="1735" t="s">
        <v>588</v>
      </c>
      <c r="G49" s="1736"/>
      <c r="H49" s="1736"/>
      <c r="I49" s="1736"/>
      <c r="J49" s="1736"/>
      <c r="K49" s="1541" t="s">
        <v>587</v>
      </c>
      <c r="L49" s="1542"/>
      <c r="M49" s="1543"/>
      <c r="N49" s="1356">
        <v>0</v>
      </c>
      <c r="O49" s="1357"/>
      <c r="P49" s="1357"/>
      <c r="Q49" s="1357"/>
      <c r="R49" s="1357"/>
      <c r="S49" s="1358"/>
      <c r="T49" s="1770"/>
      <c r="U49" s="1771"/>
      <c r="V49" s="1771"/>
      <c r="W49" s="1771"/>
      <c r="X49" s="1771"/>
      <c r="Y49" s="1772"/>
      <c r="Z49" s="1356"/>
      <c r="AA49" s="1357"/>
      <c r="AB49" s="1357"/>
      <c r="AC49" s="1357"/>
      <c r="AD49" s="1357"/>
      <c r="AE49" s="1358"/>
      <c r="AF49" s="1356"/>
      <c r="AG49" s="1357"/>
      <c r="AH49" s="1357"/>
      <c r="AI49" s="1357"/>
      <c r="AJ49" s="1357"/>
      <c r="AK49" s="1358"/>
      <c r="AL49" s="900"/>
      <c r="AM49" s="972"/>
      <c r="AN49" s="1750"/>
      <c r="AO49" s="14"/>
      <c r="AP49" s="131"/>
      <c r="AQ49" s="131"/>
    </row>
    <row r="50" spans="1:43" ht="13.5" customHeight="1">
      <c r="A50" s="1779"/>
      <c r="B50" s="1778"/>
      <c r="C50" s="1761"/>
      <c r="D50" s="1761"/>
      <c r="E50" s="1762"/>
      <c r="F50" s="1738"/>
      <c r="G50" s="1739"/>
      <c r="H50" s="1739"/>
      <c r="I50" s="1739"/>
      <c r="J50" s="1739"/>
      <c r="K50" s="1541" t="s">
        <v>278</v>
      </c>
      <c r="L50" s="1542"/>
      <c r="M50" s="1543"/>
      <c r="N50" s="938"/>
      <c r="O50" s="939"/>
      <c r="P50" s="939"/>
      <c r="Q50" s="939"/>
      <c r="R50" s="939"/>
      <c r="S50" s="939"/>
      <c r="T50" s="961"/>
      <c r="U50" s="1517">
        <f>'設条'!AB33</f>
        <v>0</v>
      </c>
      <c r="V50" s="1517"/>
      <c r="W50" s="1517"/>
      <c r="X50" s="1542" t="s">
        <v>590</v>
      </c>
      <c r="Y50" s="1542"/>
      <c r="Z50" s="1542"/>
      <c r="AA50" s="1542"/>
      <c r="AB50" s="1517">
        <f>'設条'!AB31</f>
        <v>14</v>
      </c>
      <c r="AC50" s="1517"/>
      <c r="AD50" s="1517"/>
      <c r="AE50" s="939"/>
      <c r="AF50" s="939"/>
      <c r="AG50" s="939"/>
      <c r="AH50" s="939"/>
      <c r="AI50" s="939"/>
      <c r="AJ50" s="939"/>
      <c r="AK50" s="937"/>
      <c r="AL50" s="900"/>
      <c r="AM50" s="972"/>
      <c r="AN50" s="1750"/>
      <c r="AO50" s="14"/>
      <c r="AP50" s="131"/>
      <c r="AQ50" s="131"/>
    </row>
    <row r="51" spans="1:43" ht="13.5" customHeight="1">
      <c r="A51" s="1779"/>
      <c r="B51" s="1778"/>
      <c r="C51" s="1761"/>
      <c r="D51" s="1761"/>
      <c r="E51" s="1762"/>
      <c r="F51" s="1764" t="s">
        <v>266</v>
      </c>
      <c r="G51" s="1765"/>
      <c r="H51" s="1765"/>
      <c r="I51" s="1765"/>
      <c r="J51" s="1766"/>
      <c r="K51" s="1541" t="s">
        <v>587</v>
      </c>
      <c r="L51" s="1542"/>
      <c r="M51" s="1543"/>
      <c r="N51" s="1356"/>
      <c r="O51" s="1357"/>
      <c r="P51" s="1357"/>
      <c r="Q51" s="1357"/>
      <c r="R51" s="1357"/>
      <c r="S51" s="1358"/>
      <c r="T51" s="1770"/>
      <c r="U51" s="1771"/>
      <c r="V51" s="1771"/>
      <c r="W51" s="1771"/>
      <c r="X51" s="1771"/>
      <c r="Y51" s="1772"/>
      <c r="Z51" s="1356"/>
      <c r="AA51" s="1357"/>
      <c r="AB51" s="1357"/>
      <c r="AC51" s="1357"/>
      <c r="AD51" s="1357"/>
      <c r="AE51" s="1358"/>
      <c r="AF51" s="1356"/>
      <c r="AG51" s="1357"/>
      <c r="AH51" s="1357"/>
      <c r="AI51" s="1357"/>
      <c r="AJ51" s="1357"/>
      <c r="AK51" s="1358"/>
      <c r="AL51" s="900"/>
      <c r="AM51" s="972"/>
      <c r="AN51" s="1750"/>
      <c r="AO51" s="14"/>
      <c r="AP51" s="131"/>
      <c r="AQ51" s="131"/>
    </row>
    <row r="52" spans="1:43" ht="13.5" customHeight="1">
      <c r="A52" s="444"/>
      <c r="B52" s="443"/>
      <c r="C52" s="1761"/>
      <c r="D52" s="1761"/>
      <c r="E52" s="1762"/>
      <c r="F52" s="1767"/>
      <c r="G52" s="1768"/>
      <c r="H52" s="1768"/>
      <c r="I52" s="1768"/>
      <c r="J52" s="1769"/>
      <c r="K52" s="1541" t="s">
        <v>278</v>
      </c>
      <c r="L52" s="1542"/>
      <c r="M52" s="1543"/>
      <c r="N52" s="938"/>
      <c r="O52" s="939"/>
      <c r="P52" s="939"/>
      <c r="Q52" s="939"/>
      <c r="R52" s="939"/>
      <c r="S52" s="939"/>
      <c r="T52" s="961"/>
      <c r="U52" s="1517">
        <f>'設条'!AB34</f>
        <v>-1.4</v>
      </c>
      <c r="V52" s="1517"/>
      <c r="W52" s="1517"/>
      <c r="X52" s="1542" t="s">
        <v>590</v>
      </c>
      <c r="Y52" s="1542"/>
      <c r="Z52" s="1542"/>
      <c r="AA52" s="1542"/>
      <c r="AB52" s="1517">
        <f>'設条'!AB31</f>
        <v>14</v>
      </c>
      <c r="AC52" s="1517"/>
      <c r="AD52" s="1517"/>
      <c r="AE52" s="939"/>
      <c r="AF52" s="939"/>
      <c r="AG52" s="939"/>
      <c r="AH52" s="939"/>
      <c r="AI52" s="939"/>
      <c r="AJ52" s="939"/>
      <c r="AK52" s="937"/>
      <c r="AL52" s="900"/>
      <c r="AM52" s="972"/>
      <c r="AN52" s="1750"/>
      <c r="AO52" s="14"/>
      <c r="AP52" s="131"/>
      <c r="AQ52" s="131"/>
    </row>
    <row r="53" spans="1:43" ht="13.5" customHeight="1">
      <c r="A53" s="20"/>
      <c r="B53" s="36"/>
      <c r="C53" s="1763"/>
      <c r="D53" s="1761"/>
      <c r="E53" s="1762"/>
      <c r="F53" s="1534" t="s">
        <v>417</v>
      </c>
      <c r="G53" s="1535"/>
      <c r="H53" s="1535"/>
      <c r="I53" s="1535"/>
      <c r="J53" s="1536"/>
      <c r="K53" s="1541" t="s">
        <v>587</v>
      </c>
      <c r="L53" s="1542"/>
      <c r="M53" s="1543"/>
      <c r="N53" s="1356"/>
      <c r="O53" s="1357"/>
      <c r="P53" s="1357"/>
      <c r="Q53" s="1357"/>
      <c r="R53" s="1357"/>
      <c r="S53" s="1358"/>
      <c r="T53" s="1770"/>
      <c r="U53" s="1771"/>
      <c r="V53" s="1771"/>
      <c r="W53" s="1771"/>
      <c r="X53" s="1771"/>
      <c r="Y53" s="1772"/>
      <c r="Z53" s="1356"/>
      <c r="AA53" s="1357"/>
      <c r="AB53" s="1357"/>
      <c r="AC53" s="1357"/>
      <c r="AD53" s="1357"/>
      <c r="AE53" s="1358"/>
      <c r="AF53" s="1356"/>
      <c r="AG53" s="1357"/>
      <c r="AH53" s="1357"/>
      <c r="AI53" s="1357"/>
      <c r="AJ53" s="1357"/>
      <c r="AK53" s="1358"/>
      <c r="AL53" s="900"/>
      <c r="AM53" s="972"/>
      <c r="AN53" s="1750"/>
      <c r="AO53" s="14"/>
      <c r="AP53" s="131"/>
      <c r="AQ53" s="131"/>
    </row>
    <row r="54" spans="1:43" ht="13.5" customHeight="1">
      <c r="A54" s="63"/>
      <c r="B54" s="64"/>
      <c r="C54" s="1738"/>
      <c r="D54" s="1739"/>
      <c r="E54" s="1740"/>
      <c r="F54" s="1522"/>
      <c r="G54" s="1523"/>
      <c r="H54" s="1523"/>
      <c r="I54" s="1523"/>
      <c r="J54" s="1524"/>
      <c r="K54" s="1541" t="s">
        <v>278</v>
      </c>
      <c r="L54" s="1542"/>
      <c r="M54" s="1543"/>
      <c r="N54" s="962"/>
      <c r="O54" s="963"/>
      <c r="P54" s="963"/>
      <c r="Q54" s="963"/>
      <c r="R54" s="963"/>
      <c r="S54" s="963"/>
      <c r="T54" s="504"/>
      <c r="U54" s="1517">
        <f>'設条'!AB34-0.5</f>
        <v>-1.9</v>
      </c>
      <c r="V54" s="1517"/>
      <c r="W54" s="1517"/>
      <c r="X54" s="1542" t="s">
        <v>590</v>
      </c>
      <c r="Y54" s="1542"/>
      <c r="Z54" s="1542"/>
      <c r="AA54" s="1542"/>
      <c r="AB54" s="1517">
        <f>'設条'!AB31*1.15</f>
        <v>16.099999999999998</v>
      </c>
      <c r="AC54" s="1517"/>
      <c r="AD54" s="1517"/>
      <c r="AE54" s="963"/>
      <c r="AF54" s="963"/>
      <c r="AG54" s="963"/>
      <c r="AH54" s="963"/>
      <c r="AI54" s="963"/>
      <c r="AJ54" s="963"/>
      <c r="AK54" s="964"/>
      <c r="AL54" s="900"/>
      <c r="AM54" s="972"/>
      <c r="AN54" s="1751"/>
      <c r="AO54" s="14"/>
      <c r="AP54" s="131"/>
      <c r="AQ54" s="131"/>
    </row>
    <row r="55" spans="1:43" ht="13.5" customHeight="1">
      <c r="A55" s="20"/>
      <c r="B55" s="14"/>
      <c r="C55" s="485"/>
      <c r="D55" s="73" t="s">
        <v>436</v>
      </c>
      <c r="E55" s="485"/>
      <c r="F55" s="28"/>
      <c r="G55" s="28"/>
      <c r="H55" s="28"/>
      <c r="I55" s="28"/>
      <c r="J55" s="28"/>
      <c r="K55" s="8"/>
      <c r="L55" s="8"/>
      <c r="M55" s="8"/>
      <c r="N55" s="500"/>
      <c r="O55" s="500"/>
      <c r="P55" s="500"/>
      <c r="Q55" s="500"/>
      <c r="R55" s="500"/>
      <c r="S55" s="500"/>
      <c r="T55" s="500"/>
      <c r="U55" s="500"/>
      <c r="V55" s="500"/>
      <c r="W55" s="500"/>
      <c r="X55" s="500"/>
      <c r="Y55" s="500"/>
      <c r="Z55" s="500"/>
      <c r="AA55" s="500"/>
      <c r="AB55" s="500"/>
      <c r="AC55" s="500"/>
      <c r="AD55" s="500"/>
      <c r="AE55" s="500"/>
      <c r="AF55" s="500"/>
      <c r="AG55" s="500"/>
      <c r="AH55" s="500"/>
      <c r="AI55" s="500"/>
      <c r="AJ55" s="500"/>
      <c r="AK55" s="500"/>
      <c r="AL55" s="98"/>
      <c r="AM55" s="98"/>
      <c r="AN55" s="374"/>
      <c r="AO55" s="14"/>
      <c r="AP55" s="131"/>
      <c r="AQ55" s="131"/>
    </row>
    <row r="56" spans="1:43" ht="13.5" customHeight="1">
      <c r="A56" s="1009"/>
      <c r="B56" s="980"/>
      <c r="C56" s="1010"/>
      <c r="D56" s="1010"/>
      <c r="E56" s="1726" t="s">
        <v>726</v>
      </c>
      <c r="F56" s="1727"/>
      <c r="G56" s="1727"/>
      <c r="H56" s="1727"/>
      <c r="I56" s="1727"/>
      <c r="J56" s="1727"/>
      <c r="K56" s="1727"/>
      <c r="L56" s="1727"/>
      <c r="M56" s="1727"/>
      <c r="N56" s="1727"/>
      <c r="O56" s="1727"/>
      <c r="P56" s="1727"/>
      <c r="Q56" s="1727"/>
      <c r="R56" s="1727"/>
      <c r="S56" s="1727"/>
      <c r="T56" s="1727"/>
      <c r="U56" s="1727"/>
      <c r="V56" s="1727"/>
      <c r="W56" s="1727"/>
      <c r="X56" s="1727"/>
      <c r="Y56" s="1727"/>
      <c r="Z56" s="1727"/>
      <c r="AA56" s="1727"/>
      <c r="AB56" s="1727"/>
      <c r="AC56" s="1727"/>
      <c r="AD56" s="1727"/>
      <c r="AE56" s="1727"/>
      <c r="AF56" s="1131" t="s">
        <v>812</v>
      </c>
      <c r="AG56" s="1011"/>
      <c r="AH56" s="1011"/>
      <c r="AI56" s="1011"/>
      <c r="AJ56" s="1011"/>
      <c r="AK56" s="1011"/>
      <c r="AL56" s="966"/>
      <c r="AM56" s="966"/>
      <c r="AN56" s="967"/>
      <c r="AO56" s="14"/>
      <c r="AP56" s="131"/>
      <c r="AQ56" s="131"/>
    </row>
    <row r="57" spans="1:43" ht="13.5" customHeight="1">
      <c r="A57" s="1009"/>
      <c r="B57" s="980"/>
      <c r="C57" s="1010"/>
      <c r="D57" s="1010"/>
      <c r="E57" s="1727"/>
      <c r="F57" s="1727"/>
      <c r="G57" s="1727"/>
      <c r="H57" s="1727"/>
      <c r="I57" s="1727"/>
      <c r="J57" s="1727"/>
      <c r="K57" s="1727"/>
      <c r="L57" s="1727"/>
      <c r="M57" s="1727"/>
      <c r="N57" s="1727"/>
      <c r="O57" s="1727"/>
      <c r="P57" s="1727"/>
      <c r="Q57" s="1727"/>
      <c r="R57" s="1727"/>
      <c r="S57" s="1727"/>
      <c r="T57" s="1727"/>
      <c r="U57" s="1727"/>
      <c r="V57" s="1727"/>
      <c r="W57" s="1727"/>
      <c r="X57" s="1727"/>
      <c r="Y57" s="1727"/>
      <c r="Z57" s="1727"/>
      <c r="AA57" s="1727"/>
      <c r="AB57" s="1727"/>
      <c r="AC57" s="1727"/>
      <c r="AD57" s="1727"/>
      <c r="AE57" s="1727"/>
      <c r="AF57" s="1011"/>
      <c r="AG57" s="1011"/>
      <c r="AH57" s="1011"/>
      <c r="AI57" s="1011"/>
      <c r="AJ57" s="1011"/>
      <c r="AK57" s="1011"/>
      <c r="AL57" s="966"/>
      <c r="AM57" s="966"/>
      <c r="AN57" s="967"/>
      <c r="AO57" s="14"/>
      <c r="AP57" s="131"/>
      <c r="AQ57" s="131"/>
    </row>
    <row r="58" spans="1:43" ht="13.5" customHeight="1">
      <c r="A58" s="1009"/>
      <c r="B58" s="980"/>
      <c r="C58" s="1010"/>
      <c r="D58" s="1010"/>
      <c r="E58" s="1062"/>
      <c r="F58" s="1062"/>
      <c r="G58" s="1062"/>
      <c r="H58" s="1062"/>
      <c r="I58" s="1062"/>
      <c r="J58" s="1062"/>
      <c r="K58" s="1062"/>
      <c r="L58" s="1062"/>
      <c r="M58" s="1062"/>
      <c r="N58" s="1062"/>
      <c r="O58" s="1062"/>
      <c r="P58" s="1062"/>
      <c r="Q58" s="1062"/>
      <c r="R58" s="1062"/>
      <c r="S58" s="1062"/>
      <c r="T58" s="1062"/>
      <c r="U58" s="1062"/>
      <c r="V58" s="1062"/>
      <c r="W58" s="1062"/>
      <c r="X58" s="1062"/>
      <c r="Y58" s="1062"/>
      <c r="Z58" s="1062"/>
      <c r="AA58" s="1062"/>
      <c r="AB58" s="1062"/>
      <c r="AC58" s="1062"/>
      <c r="AD58" s="1062"/>
      <c r="AE58" s="1062"/>
      <c r="AF58" s="1011"/>
      <c r="AG58" s="1011"/>
      <c r="AH58" s="1011"/>
      <c r="AI58" s="1011"/>
      <c r="AJ58" s="1011"/>
      <c r="AK58" s="1011"/>
      <c r="AL58" s="966"/>
      <c r="AM58" s="966"/>
      <c r="AN58" s="967"/>
      <c r="AO58" s="14"/>
      <c r="AP58" s="131"/>
      <c r="AQ58" s="131"/>
    </row>
    <row r="59" spans="1:43" ht="13.5" customHeight="1" thickBot="1">
      <c r="A59" s="1063"/>
      <c r="B59" s="989"/>
      <c r="C59" s="1064"/>
      <c r="D59" s="1064"/>
      <c r="E59" s="1064"/>
      <c r="F59" s="1023"/>
      <c r="G59" s="1023"/>
      <c r="H59" s="1023"/>
      <c r="I59" s="1023"/>
      <c r="J59" s="1023"/>
      <c r="K59" s="1065"/>
      <c r="L59" s="1066"/>
      <c r="M59" s="1066"/>
      <c r="N59" s="1067"/>
      <c r="O59" s="1067"/>
      <c r="P59" s="1067"/>
      <c r="Q59" s="1067"/>
      <c r="R59" s="1067"/>
      <c r="S59" s="1067"/>
      <c r="T59" s="1067"/>
      <c r="U59" s="1067"/>
      <c r="V59" s="1067"/>
      <c r="W59" s="1067"/>
      <c r="X59" s="1067"/>
      <c r="Y59" s="1067"/>
      <c r="Z59" s="1067"/>
      <c r="AA59" s="1067"/>
      <c r="AB59" s="1067"/>
      <c r="AC59" s="1067"/>
      <c r="AD59" s="1067"/>
      <c r="AE59" s="1067"/>
      <c r="AF59" s="1067"/>
      <c r="AG59" s="1067"/>
      <c r="AH59" s="1067"/>
      <c r="AI59" s="1067"/>
      <c r="AJ59" s="1067"/>
      <c r="AK59" s="1067"/>
      <c r="AL59" s="1023"/>
      <c r="AM59" s="1023"/>
      <c r="AN59" s="1068"/>
      <c r="AO59" s="14"/>
      <c r="AP59" s="131"/>
      <c r="AQ59" s="131"/>
    </row>
    <row r="60" spans="1:43" ht="13.5"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14"/>
      <c r="AP60" s="131"/>
      <c r="AQ60" s="131"/>
    </row>
    <row r="61" spans="1:43"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14"/>
      <c r="AP61" s="14"/>
      <c r="AQ61" s="131"/>
    </row>
    <row r="62" spans="40:43" ht="13.5" customHeight="1">
      <c r="AN62" s="8"/>
      <c r="AP62" s="14"/>
      <c r="AQ62" s="131"/>
    </row>
    <row r="63" ht="13.5" customHeight="1">
      <c r="AQ63" s="131"/>
    </row>
    <row r="64" ht="13.5" customHeight="1">
      <c r="AQ64" s="14"/>
    </row>
    <row r="65" ht="13.5" customHeight="1">
      <c r="AQ65" s="14"/>
    </row>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sheetData>
  <sheetProtection password="9350" sheet="1" scenarios="1" formatCells="0" selectLockedCells="1"/>
  <mergeCells count="184">
    <mergeCell ref="A3:AM3"/>
    <mergeCell ref="C27:M27"/>
    <mergeCell ref="C26:M26"/>
    <mergeCell ref="N38:S38"/>
    <mergeCell ref="N37:Y37"/>
    <mergeCell ref="Z37:AK37"/>
    <mergeCell ref="Z38:AE38"/>
    <mergeCell ref="AF38:AK38"/>
    <mergeCell ref="N16:S16"/>
    <mergeCell ref="T16:Y16"/>
    <mergeCell ref="AN39:AN54"/>
    <mergeCell ref="AL37:AN37"/>
    <mergeCell ref="Z46:AE46"/>
    <mergeCell ref="Z45:AE45"/>
    <mergeCell ref="Z44:AE44"/>
    <mergeCell ref="Z53:AE53"/>
    <mergeCell ref="X48:AA48"/>
    <mergeCell ref="T39:Y39"/>
    <mergeCell ref="T38:Y38"/>
    <mergeCell ref="Z39:AE39"/>
    <mergeCell ref="Z49:AE49"/>
    <mergeCell ref="Z47:AE47"/>
    <mergeCell ref="AB48:AD48"/>
    <mergeCell ref="T46:Y46"/>
    <mergeCell ref="A37:B51"/>
    <mergeCell ref="AF40:AK40"/>
    <mergeCell ref="AF41:AK41"/>
    <mergeCell ref="AF45:AK45"/>
    <mergeCell ref="Z51:AE51"/>
    <mergeCell ref="T41:Y41"/>
    <mergeCell ref="T40:Y40"/>
    <mergeCell ref="T45:Y45"/>
    <mergeCell ref="T44:Y44"/>
    <mergeCell ref="U48:W48"/>
    <mergeCell ref="N39:S39"/>
    <mergeCell ref="N45:S45"/>
    <mergeCell ref="N44:S44"/>
    <mergeCell ref="T43:Y43"/>
    <mergeCell ref="N41:S41"/>
    <mergeCell ref="N40:S40"/>
    <mergeCell ref="N43:S43"/>
    <mergeCell ref="T42:Y42"/>
    <mergeCell ref="N42:S42"/>
    <mergeCell ref="N15:S15"/>
    <mergeCell ref="T15:Y15"/>
    <mergeCell ref="Z15:AE15"/>
    <mergeCell ref="AF15:AK15"/>
    <mergeCell ref="Z16:AE16"/>
    <mergeCell ref="AF16:AK16"/>
    <mergeCell ref="Z42:AE42"/>
    <mergeCell ref="Z17:AE17"/>
    <mergeCell ref="AE26:AH26"/>
    <mergeCell ref="Z20:AE20"/>
    <mergeCell ref="AI26:AK26"/>
    <mergeCell ref="AF44:AK44"/>
    <mergeCell ref="AF43:AK43"/>
    <mergeCell ref="Z26:AD26"/>
    <mergeCell ref="Z34:AK34"/>
    <mergeCell ref="Z35:AK35"/>
    <mergeCell ref="Z40:AE40"/>
    <mergeCell ref="Z41:AE41"/>
    <mergeCell ref="Z43:AE43"/>
    <mergeCell ref="AF42:AK42"/>
    <mergeCell ref="AF39:AK39"/>
    <mergeCell ref="T18:Y18"/>
    <mergeCell ref="Z18:AE18"/>
    <mergeCell ref="AF18:AK18"/>
    <mergeCell ref="N17:S17"/>
    <mergeCell ref="T17:Y17"/>
    <mergeCell ref="AF53:AK53"/>
    <mergeCell ref="AF51:AK51"/>
    <mergeCell ref="AF49:AK49"/>
    <mergeCell ref="AF47:AK47"/>
    <mergeCell ref="N46:S46"/>
    <mergeCell ref="F47:J48"/>
    <mergeCell ref="K47:M47"/>
    <mergeCell ref="K48:M48"/>
    <mergeCell ref="X52:AA52"/>
    <mergeCell ref="Z21:AE21"/>
    <mergeCell ref="T21:Y21"/>
    <mergeCell ref="AF21:AK21"/>
    <mergeCell ref="X50:AA50"/>
    <mergeCell ref="AB50:AD50"/>
    <mergeCell ref="AF46:AK46"/>
    <mergeCell ref="U50:W50"/>
    <mergeCell ref="T49:Y49"/>
    <mergeCell ref="T47:Y47"/>
    <mergeCell ref="N49:S49"/>
    <mergeCell ref="N47:S47"/>
    <mergeCell ref="N53:S53"/>
    <mergeCell ref="N51:S51"/>
    <mergeCell ref="AB52:AD52"/>
    <mergeCell ref="AB54:AD54"/>
    <mergeCell ref="F53:J54"/>
    <mergeCell ref="F51:J52"/>
    <mergeCell ref="K52:M52"/>
    <mergeCell ref="U54:W54"/>
    <mergeCell ref="X54:AA54"/>
    <mergeCell ref="T53:Y53"/>
    <mergeCell ref="T51:Y51"/>
    <mergeCell ref="U52:W52"/>
    <mergeCell ref="F40:M40"/>
    <mergeCell ref="F42:M42"/>
    <mergeCell ref="F41:M41"/>
    <mergeCell ref="C41:E46"/>
    <mergeCell ref="F46:M46"/>
    <mergeCell ref="F43:M43"/>
    <mergeCell ref="F45:M45"/>
    <mergeCell ref="C39:E40"/>
    <mergeCell ref="F39:M39"/>
    <mergeCell ref="A14:B21"/>
    <mergeCell ref="C16:M16"/>
    <mergeCell ref="C17:M17"/>
    <mergeCell ref="C18:M18"/>
    <mergeCell ref="C19:M19"/>
    <mergeCell ref="C20:M20"/>
    <mergeCell ref="C21:M21"/>
    <mergeCell ref="C47:E54"/>
    <mergeCell ref="K51:M51"/>
    <mergeCell ref="F44:M44"/>
    <mergeCell ref="K53:M53"/>
    <mergeCell ref="K54:M54"/>
    <mergeCell ref="F49:J50"/>
    <mergeCell ref="K49:M49"/>
    <mergeCell ref="K50:M50"/>
    <mergeCell ref="AN30:AN35"/>
    <mergeCell ref="N32:Y32"/>
    <mergeCell ref="Z32:AK32"/>
    <mergeCell ref="N27:Y27"/>
    <mergeCell ref="Z31:AK31"/>
    <mergeCell ref="Z28:AK28"/>
    <mergeCell ref="Z29:AK29"/>
    <mergeCell ref="Z30:AK30"/>
    <mergeCell ref="Z27:AK27"/>
    <mergeCell ref="Z33:AK33"/>
    <mergeCell ref="AL14:AN14"/>
    <mergeCell ref="AN16:AN22"/>
    <mergeCell ref="AF20:AK20"/>
    <mergeCell ref="AF17:AK17"/>
    <mergeCell ref="N22:AK22"/>
    <mergeCell ref="Z19:AE19"/>
    <mergeCell ref="AF19:AK19"/>
    <mergeCell ref="N20:S20"/>
    <mergeCell ref="T20:Y20"/>
    <mergeCell ref="N18:S18"/>
    <mergeCell ref="C28:M28"/>
    <mergeCell ref="H6:I6"/>
    <mergeCell ref="R6:S6"/>
    <mergeCell ref="N19:S19"/>
    <mergeCell ref="N21:S21"/>
    <mergeCell ref="N14:Y14"/>
    <mergeCell ref="T19:Y19"/>
    <mergeCell ref="M6:N6"/>
    <mergeCell ref="K6:L6"/>
    <mergeCell ref="C22:M22"/>
    <mergeCell ref="C35:M35"/>
    <mergeCell ref="C29:M29"/>
    <mergeCell ref="C30:M30"/>
    <mergeCell ref="C31:M31"/>
    <mergeCell ref="C33:G34"/>
    <mergeCell ref="A1:AK1"/>
    <mergeCell ref="A4:AK4"/>
    <mergeCell ref="C25:L25"/>
    <mergeCell ref="N24:Y24"/>
    <mergeCell ref="N25:Y25"/>
    <mergeCell ref="Z25:AK25"/>
    <mergeCell ref="C13:M13"/>
    <mergeCell ref="N13:AK13"/>
    <mergeCell ref="Z14:AK14"/>
    <mergeCell ref="W7:AL8"/>
    <mergeCell ref="N26:Y26"/>
    <mergeCell ref="N31:Y31"/>
    <mergeCell ref="N30:Y30"/>
    <mergeCell ref="N29:Y29"/>
    <mergeCell ref="E56:AE57"/>
    <mergeCell ref="N35:Y35"/>
    <mergeCell ref="A24:B35"/>
    <mergeCell ref="C32:M32"/>
    <mergeCell ref="N33:Y33"/>
    <mergeCell ref="H34:M34"/>
    <mergeCell ref="H33:M33"/>
    <mergeCell ref="N34:Y34"/>
    <mergeCell ref="Z24:AK24"/>
    <mergeCell ref="N28:Y28"/>
  </mergeCells>
  <printOptions/>
  <pageMargins left="0.7874015748031497" right="0.3937007874015748" top="0.55" bottom="0.1968503937007874" header="0.4" footer="0.34"/>
  <pageSetup horizontalDpi="300" verticalDpi="300" orientation="portrait" paperSize="9" r:id="rId3"/>
  <headerFooter alignWithMargins="0">
    <oddHeader>&amp;L&amp;"ＭＳ Ｐ明朝,標準"&amp;8H24-070</oddHeader>
  </headerFooter>
  <drawing r:id="rId2"/>
  <legacyDrawing r:id="rId1"/>
</worksheet>
</file>

<file path=xl/worksheets/sheet8.xml><?xml version="1.0" encoding="utf-8"?>
<worksheet xmlns="http://schemas.openxmlformats.org/spreadsheetml/2006/main" xmlns:r="http://schemas.openxmlformats.org/officeDocument/2006/relationships">
  <dimension ref="A1:AR61"/>
  <sheetViews>
    <sheetView showGridLines="0" view="pageBreakPreview" zoomScaleSheetLayoutView="100" workbookViewId="0" topLeftCell="A1">
      <selection activeCell="Q8" sqref="Q8:V8"/>
    </sheetView>
  </sheetViews>
  <sheetFormatPr defaultColWidth="9.00390625" defaultRowHeight="13.5"/>
  <cols>
    <col min="1" max="37" width="2.25390625" style="0" customWidth="1"/>
    <col min="38" max="38" width="2.375" style="0" customWidth="1"/>
    <col min="39" max="39" width="3.375" style="0" customWidth="1"/>
    <col min="40" max="40" width="2.375" style="0" customWidth="1"/>
    <col min="41" max="49" width="2.25390625" style="0" customWidth="1"/>
  </cols>
  <sheetData>
    <row r="1" spans="1:42" ht="18" customHeight="1">
      <c r="A1" s="1875" t="s">
        <v>100</v>
      </c>
      <c r="B1" s="1875"/>
      <c r="C1" s="1875"/>
      <c r="D1" s="1875"/>
      <c r="E1" s="1875"/>
      <c r="F1" s="1875"/>
      <c r="G1" s="1875"/>
      <c r="H1" s="1875"/>
      <c r="I1" s="1875"/>
      <c r="J1" s="1875"/>
      <c r="K1" s="1875"/>
      <c r="L1" s="1875"/>
      <c r="M1" s="1875"/>
      <c r="N1" s="1875"/>
      <c r="O1" s="1875"/>
      <c r="P1" s="1875"/>
      <c r="Q1" s="1875"/>
      <c r="R1" s="1875"/>
      <c r="S1" s="1875"/>
      <c r="T1" s="1875"/>
      <c r="U1" s="1875"/>
      <c r="V1" s="1875"/>
      <c r="W1" s="1875"/>
      <c r="X1" s="1875"/>
      <c r="Y1" s="1875"/>
      <c r="Z1" s="1875"/>
      <c r="AA1" s="1875"/>
      <c r="AB1" s="1875"/>
      <c r="AC1" s="1875"/>
      <c r="AD1" s="1875"/>
      <c r="AE1" s="1875"/>
      <c r="AF1" s="1875"/>
      <c r="AG1" s="1875"/>
      <c r="AH1" s="1875"/>
      <c r="AI1" s="1875"/>
      <c r="AJ1" s="1875"/>
      <c r="AK1" s="1875"/>
      <c r="AL1" s="1875"/>
      <c r="AM1" s="1875"/>
      <c r="AN1" s="1875"/>
      <c r="AO1" s="365"/>
      <c r="AP1" s="365"/>
    </row>
    <row r="2" spans="1:42" ht="11.25" customHeight="1">
      <c r="A2" s="235"/>
      <c r="B2" s="235"/>
      <c r="C2" s="236"/>
      <c r="D2" s="237"/>
      <c r="E2" s="238"/>
      <c r="F2" s="238"/>
      <c r="G2" s="238"/>
      <c r="H2" s="238"/>
      <c r="I2" s="238"/>
      <c r="J2" s="238"/>
      <c r="K2" s="238"/>
      <c r="L2" s="238"/>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14"/>
      <c r="AO2" s="14"/>
      <c r="AP2" s="14"/>
    </row>
    <row r="3" spans="1:42" ht="18" customHeight="1">
      <c r="A3" s="1613" t="s">
        <v>712</v>
      </c>
      <c r="B3" s="1613"/>
      <c r="C3" s="1613"/>
      <c r="D3" s="1613"/>
      <c r="E3" s="1613"/>
      <c r="F3" s="1613"/>
      <c r="G3" s="1613"/>
      <c r="H3" s="1613"/>
      <c r="I3" s="1613"/>
      <c r="J3" s="1613"/>
      <c r="K3" s="1613"/>
      <c r="L3" s="1613"/>
      <c r="M3" s="1613"/>
      <c r="N3" s="1613"/>
      <c r="O3" s="1613"/>
      <c r="P3" s="1613"/>
      <c r="Q3" s="1613"/>
      <c r="R3" s="1613"/>
      <c r="S3" s="1613"/>
      <c r="T3" s="1613"/>
      <c r="U3" s="1613"/>
      <c r="V3" s="1613"/>
      <c r="W3" s="1613"/>
      <c r="X3" s="1613"/>
      <c r="Y3" s="1613"/>
      <c r="Z3" s="1613"/>
      <c r="AA3" s="1613"/>
      <c r="AB3" s="1613"/>
      <c r="AC3" s="1613"/>
      <c r="AD3" s="1613"/>
      <c r="AE3" s="1613"/>
      <c r="AF3" s="1613"/>
      <c r="AG3" s="1613"/>
      <c r="AH3" s="1613"/>
      <c r="AI3" s="1613"/>
      <c r="AJ3" s="1613"/>
      <c r="AK3" s="1613"/>
      <c r="AL3" s="1613"/>
      <c r="AM3" s="1613"/>
      <c r="AN3" s="14"/>
      <c r="AO3" s="14"/>
      <c r="AP3" s="14"/>
    </row>
    <row r="4" spans="1:44" ht="15" customHeight="1" thickBot="1">
      <c r="A4" s="1874" t="s">
        <v>670</v>
      </c>
      <c r="B4" s="1874"/>
      <c r="C4" s="1874"/>
      <c r="D4" s="1874"/>
      <c r="E4" s="1874"/>
      <c r="F4" s="1874"/>
      <c r="G4" s="1874"/>
      <c r="H4" s="1874"/>
      <c r="I4" s="1874"/>
      <c r="J4" s="1874"/>
      <c r="K4" s="1874"/>
      <c r="L4" s="1874"/>
      <c r="M4" s="1874"/>
      <c r="N4" s="1874"/>
      <c r="O4" s="1874"/>
      <c r="P4" s="1874"/>
      <c r="Q4" s="1874"/>
      <c r="R4" s="1874"/>
      <c r="S4" s="1874"/>
      <c r="T4" s="1874"/>
      <c r="U4" s="1874"/>
      <c r="V4" s="1874"/>
      <c r="W4" s="1874"/>
      <c r="X4" s="1874"/>
      <c r="Y4" s="1874"/>
      <c r="Z4" s="1874"/>
      <c r="AA4" s="1874"/>
      <c r="AB4" s="1874"/>
      <c r="AC4" s="1874"/>
      <c r="AD4" s="1874"/>
      <c r="AE4" s="1874"/>
      <c r="AF4" s="1874"/>
      <c r="AG4" s="1874"/>
      <c r="AH4" s="1874"/>
      <c r="AI4" s="1874"/>
      <c r="AJ4" s="1874"/>
      <c r="AK4" s="1874"/>
      <c r="AL4" s="1874"/>
      <c r="AM4" s="1874"/>
      <c r="AN4" s="1874"/>
      <c r="AO4" s="261"/>
      <c r="AP4" s="261"/>
      <c r="AQ4" s="8"/>
      <c r="AR4" s="8"/>
    </row>
    <row r="5" spans="1:43" ht="13.5" customHeight="1">
      <c r="A5" s="508"/>
      <c r="B5" s="509"/>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c r="AL5" s="509"/>
      <c r="AM5" s="509"/>
      <c r="AN5" s="510"/>
      <c r="AQ5" s="8"/>
    </row>
    <row r="6" spans="1:43" ht="13.5" customHeight="1">
      <c r="A6" s="513"/>
      <c r="B6" s="210"/>
      <c r="C6" s="1132" t="s">
        <v>611</v>
      </c>
      <c r="D6" s="53"/>
      <c r="E6" s="53"/>
      <c r="F6" s="53"/>
      <c r="G6" s="53"/>
      <c r="H6" s="53"/>
      <c r="I6" s="53"/>
      <c r="J6" s="53"/>
      <c r="K6" s="53"/>
      <c r="L6" s="53"/>
      <c r="M6" s="53"/>
      <c r="N6" s="53"/>
      <c r="O6" s="53"/>
      <c r="P6" s="53"/>
      <c r="Q6" s="53"/>
      <c r="R6" s="57"/>
      <c r="S6" s="53"/>
      <c r="T6" s="53"/>
      <c r="U6" s="53"/>
      <c r="V6" s="53"/>
      <c r="W6" s="53"/>
      <c r="X6" s="53"/>
      <c r="Y6" s="53"/>
      <c r="Z6" s="53"/>
      <c r="AA6" s="53"/>
      <c r="AB6" s="53"/>
      <c r="AC6" s="53"/>
      <c r="AD6" s="53"/>
      <c r="AE6" s="53"/>
      <c r="AF6" s="53"/>
      <c r="AG6" s="53"/>
      <c r="AH6" s="53"/>
      <c r="AI6" s="53"/>
      <c r="AJ6" s="53"/>
      <c r="AK6" s="210"/>
      <c r="AL6" s="1519" t="s">
        <v>136</v>
      </c>
      <c r="AM6" s="1520"/>
      <c r="AN6" s="1748"/>
      <c r="AQ6" s="8"/>
    </row>
    <row r="7" spans="1:43" ht="13.5" customHeight="1">
      <c r="A7" s="1821" t="s">
        <v>524</v>
      </c>
      <c r="B7" s="1822" t="s">
        <v>525</v>
      </c>
      <c r="D7" s="57"/>
      <c r="E7" s="57"/>
      <c r="F7" s="57"/>
      <c r="G7" s="57"/>
      <c r="H7" s="57"/>
      <c r="I7" s="57"/>
      <c r="J7" s="57"/>
      <c r="K7" s="57"/>
      <c r="L7" s="57"/>
      <c r="M7" s="57"/>
      <c r="N7" s="57"/>
      <c r="O7" s="57"/>
      <c r="P7" s="210"/>
      <c r="Q7" s="1826" t="s">
        <v>173</v>
      </c>
      <c r="R7" s="1827"/>
      <c r="S7" s="1827"/>
      <c r="T7" s="1827"/>
      <c r="U7" s="1827"/>
      <c r="V7" s="1828"/>
      <c r="W7" s="1826" t="s">
        <v>805</v>
      </c>
      <c r="X7" s="1827"/>
      <c r="Y7" s="1827"/>
      <c r="Z7" s="1827"/>
      <c r="AA7" s="1827"/>
      <c r="AB7" s="1828"/>
      <c r="AC7" s="1519" t="s">
        <v>602</v>
      </c>
      <c r="AD7" s="1520"/>
      <c r="AE7" s="1520"/>
      <c r="AF7" s="1520"/>
      <c r="AG7" s="1520"/>
      <c r="AH7" s="1520"/>
      <c r="AI7" s="1520"/>
      <c r="AJ7" s="1520"/>
      <c r="AK7" s="1525"/>
      <c r="AL7" s="44" t="s">
        <v>141</v>
      </c>
      <c r="AM7" s="44" t="s">
        <v>162</v>
      </c>
      <c r="AN7" s="45" t="s">
        <v>142</v>
      </c>
      <c r="AQ7" s="8"/>
    </row>
    <row r="8" spans="1:43" ht="13.5" customHeight="1">
      <c r="A8" s="1821"/>
      <c r="B8" s="1822"/>
      <c r="C8" s="1519" t="s">
        <v>610</v>
      </c>
      <c r="D8" s="1520"/>
      <c r="E8" s="1520"/>
      <c r="F8" s="1520"/>
      <c r="G8" s="1520"/>
      <c r="H8" s="1520"/>
      <c r="I8" s="1520"/>
      <c r="J8" s="1520"/>
      <c r="K8" s="1520"/>
      <c r="L8" s="1520"/>
      <c r="M8" s="1520"/>
      <c r="N8" s="1520"/>
      <c r="O8" s="1520"/>
      <c r="P8" s="1525"/>
      <c r="Q8" s="1364">
        <v>0</v>
      </c>
      <c r="R8" s="1365"/>
      <c r="S8" s="1365"/>
      <c r="T8" s="1365"/>
      <c r="U8" s="1365"/>
      <c r="V8" s="1366"/>
      <c r="W8" s="1364"/>
      <c r="X8" s="1365"/>
      <c r="Y8" s="1365"/>
      <c r="Z8" s="1365"/>
      <c r="AA8" s="1365"/>
      <c r="AB8" s="1366"/>
      <c r="AC8" s="1604">
        <f>'設条'!U48</f>
        <v>0</v>
      </c>
      <c r="AD8" s="1605"/>
      <c r="AE8" s="1605"/>
      <c r="AF8" s="1605"/>
      <c r="AG8" s="1605"/>
      <c r="AH8" s="1605"/>
      <c r="AI8" s="1605"/>
      <c r="AJ8" s="1605"/>
      <c r="AK8" s="1606"/>
      <c r="AL8" s="900"/>
      <c r="AM8" s="972"/>
      <c r="AN8" s="917" t="s">
        <v>184</v>
      </c>
      <c r="AQ8" s="8"/>
    </row>
    <row r="9" spans="1:43" ht="13.5" customHeight="1">
      <c r="A9" s="1821"/>
      <c r="B9" s="1822"/>
      <c r="C9" s="1133" t="s">
        <v>276</v>
      </c>
      <c r="D9" s="57"/>
      <c r="E9" s="57"/>
      <c r="F9" s="57"/>
      <c r="G9" s="57"/>
      <c r="H9" s="57"/>
      <c r="I9" s="55"/>
      <c r="J9" s="55"/>
      <c r="K9" s="55"/>
      <c r="L9" s="55"/>
      <c r="M9" s="55"/>
      <c r="N9" s="55"/>
      <c r="O9" s="55"/>
      <c r="P9" s="51"/>
      <c r="Q9" s="51"/>
      <c r="R9" s="57"/>
      <c r="S9" s="57"/>
      <c r="T9" s="57"/>
      <c r="U9" s="57"/>
      <c r="V9" s="57"/>
      <c r="W9" s="57"/>
      <c r="X9" s="57"/>
      <c r="Y9" s="57"/>
      <c r="Z9" s="57"/>
      <c r="AA9" s="57"/>
      <c r="AB9" s="57"/>
      <c r="AC9" s="57"/>
      <c r="AD9" s="57"/>
      <c r="AE9" s="57"/>
      <c r="AF9" s="57"/>
      <c r="AG9" s="57"/>
      <c r="AH9" s="57"/>
      <c r="AI9" s="57"/>
      <c r="AJ9" s="57"/>
      <c r="AK9" s="210"/>
      <c r="AL9" s="44" t="s">
        <v>141</v>
      </c>
      <c r="AM9" s="44" t="s">
        <v>162</v>
      </c>
      <c r="AN9" s="45" t="s">
        <v>142</v>
      </c>
      <c r="AQ9" s="8"/>
    </row>
    <row r="10" spans="1:43" ht="13.5" customHeight="1">
      <c r="A10" s="1821"/>
      <c r="B10" s="1822"/>
      <c r="C10" s="1735" t="s">
        <v>97</v>
      </c>
      <c r="D10" s="1535"/>
      <c r="E10" s="1535"/>
      <c r="F10" s="1535"/>
      <c r="G10" s="1536"/>
      <c r="H10" s="1522" t="s">
        <v>98</v>
      </c>
      <c r="I10" s="1520"/>
      <c r="J10" s="1520"/>
      <c r="K10" s="1520"/>
      <c r="L10" s="1520"/>
      <c r="M10" s="1520"/>
      <c r="N10" s="1520"/>
      <c r="O10" s="1520"/>
      <c r="P10" s="1525"/>
      <c r="Q10" s="1295"/>
      <c r="R10" s="1296"/>
      <c r="S10" s="1296"/>
      <c r="T10" s="1296"/>
      <c r="U10" s="1296"/>
      <c r="V10" s="1378"/>
      <c r="W10" s="1295"/>
      <c r="X10" s="1296"/>
      <c r="Y10" s="1296"/>
      <c r="Z10" s="1296"/>
      <c r="AA10" s="1296"/>
      <c r="AB10" s="1378"/>
      <c r="AC10" s="1878" t="s">
        <v>614</v>
      </c>
      <c r="AD10" s="1879"/>
      <c r="AE10" s="1879"/>
      <c r="AF10" s="1879"/>
      <c r="AG10" s="1879"/>
      <c r="AH10" s="1879"/>
      <c r="AI10" s="1879"/>
      <c r="AJ10" s="1879"/>
      <c r="AK10" s="1880"/>
      <c r="AL10" s="900"/>
      <c r="AM10" s="1318"/>
      <c r="AN10" s="1843"/>
      <c r="AQ10" s="8"/>
    </row>
    <row r="11" spans="1:43" ht="13.5" customHeight="1">
      <c r="A11" s="1821"/>
      <c r="B11" s="1822"/>
      <c r="C11" s="1817"/>
      <c r="D11" s="1818"/>
      <c r="E11" s="1818"/>
      <c r="F11" s="1818"/>
      <c r="G11" s="1819"/>
      <c r="H11" s="1519" t="s">
        <v>99</v>
      </c>
      <c r="I11" s="1520"/>
      <c r="J11" s="1520"/>
      <c r="K11" s="1520"/>
      <c r="L11" s="1520"/>
      <c r="M11" s="1520"/>
      <c r="N11" s="1520"/>
      <c r="O11" s="1520"/>
      <c r="P11" s="1525"/>
      <c r="Q11" s="1295"/>
      <c r="R11" s="1296"/>
      <c r="S11" s="1296"/>
      <c r="T11" s="1296"/>
      <c r="U11" s="1296"/>
      <c r="V11" s="1378"/>
      <c r="W11" s="1295"/>
      <c r="X11" s="1296"/>
      <c r="Y11" s="1296"/>
      <c r="Z11" s="1296"/>
      <c r="AA11" s="1296"/>
      <c r="AB11" s="1378"/>
      <c r="AC11" s="1881"/>
      <c r="AD11" s="1882"/>
      <c r="AE11" s="1882"/>
      <c r="AF11" s="1882"/>
      <c r="AG11" s="1882"/>
      <c r="AH11" s="1882"/>
      <c r="AI11" s="1882"/>
      <c r="AJ11" s="1882"/>
      <c r="AK11" s="1883"/>
      <c r="AL11" s="900"/>
      <c r="AM11" s="1202"/>
      <c r="AN11" s="1750"/>
      <c r="AQ11" s="8"/>
    </row>
    <row r="12" spans="1:43" ht="13.5" customHeight="1">
      <c r="A12" s="1821"/>
      <c r="B12" s="1822"/>
      <c r="C12" s="1522"/>
      <c r="D12" s="1523"/>
      <c r="E12" s="1523"/>
      <c r="F12" s="1523"/>
      <c r="G12" s="1524"/>
      <c r="H12" s="1519" t="s">
        <v>613</v>
      </c>
      <c r="I12" s="1520"/>
      <c r="J12" s="1520"/>
      <c r="K12" s="1520"/>
      <c r="L12" s="1520"/>
      <c r="M12" s="1520"/>
      <c r="N12" s="1520"/>
      <c r="O12" s="1520"/>
      <c r="P12" s="1525"/>
      <c r="Q12" s="1541">
        <f>IF(ISERROR(Q10/Q11),"",Q10/Q11)</f>
      </c>
      <c r="R12" s="1542"/>
      <c r="S12" s="1542"/>
      <c r="T12" s="1542"/>
      <c r="U12" s="1542"/>
      <c r="V12" s="1543"/>
      <c r="W12" s="1541">
        <f>IF(ISERROR(W10/W11),"",W10/W11)</f>
      </c>
      <c r="X12" s="1542"/>
      <c r="Y12" s="1542"/>
      <c r="Z12" s="1542"/>
      <c r="AA12" s="1542"/>
      <c r="AB12" s="1543"/>
      <c r="AC12" s="1745"/>
      <c r="AD12" s="1746"/>
      <c r="AE12" s="1746"/>
      <c r="AF12" s="1746"/>
      <c r="AG12" s="1746"/>
      <c r="AH12" s="1746"/>
      <c r="AI12" s="1746"/>
      <c r="AJ12" s="1746"/>
      <c r="AK12" s="1747"/>
      <c r="AL12" s="900"/>
      <c r="AM12" s="1203"/>
      <c r="AN12" s="1751"/>
      <c r="AQ12" s="8"/>
    </row>
    <row r="13" spans="1:43" ht="13.5" customHeight="1">
      <c r="A13" s="1821"/>
      <c r="B13" s="1822"/>
      <c r="C13" s="1133" t="s">
        <v>612</v>
      </c>
      <c r="D13" s="57"/>
      <c r="E13" s="57"/>
      <c r="F13" s="57"/>
      <c r="G13" s="57"/>
      <c r="H13" s="57"/>
      <c r="I13" s="57"/>
      <c r="J13" s="57"/>
      <c r="K13" s="57"/>
      <c r="L13" s="57"/>
      <c r="M13" s="57"/>
      <c r="N13" s="57"/>
      <c r="O13" s="57"/>
      <c r="P13" s="57"/>
      <c r="Q13" s="57"/>
      <c r="R13" s="57"/>
      <c r="S13" s="57"/>
      <c r="T13" s="57"/>
      <c r="U13" s="57"/>
      <c r="V13" s="210"/>
      <c r="W13" s="57"/>
      <c r="X13" s="57"/>
      <c r="Y13" s="57"/>
      <c r="Z13" s="57"/>
      <c r="AA13" s="57"/>
      <c r="AB13" s="57"/>
      <c r="AC13" s="57"/>
      <c r="AD13" s="57"/>
      <c r="AE13" s="57"/>
      <c r="AF13" s="57"/>
      <c r="AG13" s="57"/>
      <c r="AH13" s="57"/>
      <c r="AI13" s="57"/>
      <c r="AJ13" s="57"/>
      <c r="AK13" s="210"/>
      <c r="AL13" s="44" t="s">
        <v>141</v>
      </c>
      <c r="AM13" s="44" t="s">
        <v>162</v>
      </c>
      <c r="AN13" s="45" t="s">
        <v>142</v>
      </c>
      <c r="AQ13" s="8"/>
    </row>
    <row r="14" spans="1:43" ht="13.5" customHeight="1">
      <c r="A14" s="1821"/>
      <c r="B14" s="1822"/>
      <c r="C14" s="1735" t="s">
        <v>0</v>
      </c>
      <c r="D14" s="1535"/>
      <c r="E14" s="1535"/>
      <c r="F14" s="1535"/>
      <c r="G14" s="1535"/>
      <c r="H14" s="1519" t="s">
        <v>458</v>
      </c>
      <c r="I14" s="1520"/>
      <c r="J14" s="1520"/>
      <c r="K14" s="1520"/>
      <c r="L14" s="1520"/>
      <c r="M14" s="1520"/>
      <c r="N14" s="1520"/>
      <c r="O14" s="1520"/>
      <c r="P14" s="1525"/>
      <c r="Q14" s="1386">
        <v>0</v>
      </c>
      <c r="R14" s="1387"/>
      <c r="S14" s="1387"/>
      <c r="T14" s="1387"/>
      <c r="U14" s="1387"/>
      <c r="V14" s="1388"/>
      <c r="W14" s="1386"/>
      <c r="X14" s="1387"/>
      <c r="Y14" s="1387"/>
      <c r="Z14" s="1387"/>
      <c r="AA14" s="1387"/>
      <c r="AB14" s="1388"/>
      <c r="AC14" s="1835" t="s">
        <v>626</v>
      </c>
      <c r="AD14" s="1836"/>
      <c r="AE14" s="1836"/>
      <c r="AF14" s="1836"/>
      <c r="AG14" s="1836"/>
      <c r="AH14" s="1836"/>
      <c r="AI14" s="1836"/>
      <c r="AJ14" s="1836"/>
      <c r="AK14" s="1837"/>
      <c r="AL14" s="900"/>
      <c r="AM14" s="1318"/>
      <c r="AN14" s="1749" t="s">
        <v>184</v>
      </c>
      <c r="AQ14" s="8"/>
    </row>
    <row r="15" spans="1:43" ht="13.5" customHeight="1">
      <c r="A15" s="1821"/>
      <c r="B15" s="1822"/>
      <c r="C15" s="1817"/>
      <c r="D15" s="1818"/>
      <c r="E15" s="1818"/>
      <c r="F15" s="1818"/>
      <c r="G15" s="1818"/>
      <c r="H15" s="1519" t="s">
        <v>457</v>
      </c>
      <c r="I15" s="1520"/>
      <c r="J15" s="1520"/>
      <c r="K15" s="1520"/>
      <c r="L15" s="1520"/>
      <c r="M15" s="1520"/>
      <c r="N15" s="1520"/>
      <c r="O15" s="1520"/>
      <c r="P15" s="1525"/>
      <c r="Q15" s="1295"/>
      <c r="R15" s="1296"/>
      <c r="S15" s="1296"/>
      <c r="T15" s="1296"/>
      <c r="U15" s="1296"/>
      <c r="V15" s="1378"/>
      <c r="W15" s="1387"/>
      <c r="X15" s="1387"/>
      <c r="Y15" s="1387"/>
      <c r="Z15" s="1387"/>
      <c r="AA15" s="1387"/>
      <c r="AB15" s="1388"/>
      <c r="AC15" s="1838"/>
      <c r="AD15" s="1599"/>
      <c r="AE15" s="1599"/>
      <c r="AF15" s="1599"/>
      <c r="AG15" s="1599"/>
      <c r="AH15" s="1599"/>
      <c r="AI15" s="1599"/>
      <c r="AJ15" s="1599"/>
      <c r="AK15" s="1839"/>
      <c r="AL15" s="900"/>
      <c r="AM15" s="1202"/>
      <c r="AN15" s="1750"/>
      <c r="AQ15" s="8"/>
    </row>
    <row r="16" spans="1:43" ht="13.5" customHeight="1">
      <c r="A16" s="1821"/>
      <c r="B16" s="1822"/>
      <c r="C16" s="1817"/>
      <c r="D16" s="1818"/>
      <c r="E16" s="1818"/>
      <c r="F16" s="1818"/>
      <c r="G16" s="1818"/>
      <c r="H16" s="1534" t="s">
        <v>168</v>
      </c>
      <c r="I16" s="1535"/>
      <c r="J16" s="1535"/>
      <c r="K16" s="1536"/>
      <c r="L16" s="1537" t="s">
        <v>528</v>
      </c>
      <c r="M16" s="1508"/>
      <c r="N16" s="1508"/>
      <c r="O16" s="1508"/>
      <c r="P16" s="1509"/>
      <c r="Q16" s="1295"/>
      <c r="R16" s="1296"/>
      <c r="S16" s="1296"/>
      <c r="T16" s="1296"/>
      <c r="U16" s="1296"/>
      <c r="V16" s="1378"/>
      <c r="W16" s="1387"/>
      <c r="X16" s="1387"/>
      <c r="Y16" s="1387"/>
      <c r="Z16" s="1387"/>
      <c r="AA16" s="1387"/>
      <c r="AB16" s="1388"/>
      <c r="AC16" s="1838"/>
      <c r="AD16" s="1599"/>
      <c r="AE16" s="1599"/>
      <c r="AF16" s="1599"/>
      <c r="AG16" s="1599"/>
      <c r="AH16" s="1599"/>
      <c r="AI16" s="1599"/>
      <c r="AJ16" s="1599"/>
      <c r="AK16" s="1839"/>
      <c r="AL16" s="900"/>
      <c r="AM16" s="1202"/>
      <c r="AN16" s="1751"/>
      <c r="AQ16" s="8"/>
    </row>
    <row r="17" spans="1:43" ht="13.5" customHeight="1">
      <c r="A17" s="1821"/>
      <c r="B17" s="1822"/>
      <c r="C17" s="1817"/>
      <c r="D17" s="1523"/>
      <c r="E17" s="1523"/>
      <c r="F17" s="1523"/>
      <c r="G17" s="1523"/>
      <c r="H17" s="1522"/>
      <c r="I17" s="1523"/>
      <c r="J17" s="1523"/>
      <c r="K17" s="1524"/>
      <c r="L17" s="1519" t="s">
        <v>615</v>
      </c>
      <c r="M17" s="1520"/>
      <c r="N17" s="1520"/>
      <c r="O17" s="1520"/>
      <c r="P17" s="1525"/>
      <c r="Q17" s="511" t="s">
        <v>566</v>
      </c>
      <c r="R17" s="1820"/>
      <c r="S17" s="1771"/>
      <c r="T17" s="1829"/>
      <c r="U17" s="1296"/>
      <c r="V17" s="568" t="s">
        <v>361</v>
      </c>
      <c r="W17" s="511" t="s">
        <v>566</v>
      </c>
      <c r="X17" s="1820"/>
      <c r="Y17" s="1771"/>
      <c r="Z17" s="1829"/>
      <c r="AA17" s="1354"/>
      <c r="AB17" s="54" t="s">
        <v>361</v>
      </c>
      <c r="AC17" s="1840"/>
      <c r="AD17" s="1841"/>
      <c r="AE17" s="1841"/>
      <c r="AF17" s="1841"/>
      <c r="AG17" s="1841"/>
      <c r="AH17" s="1841"/>
      <c r="AI17" s="1841"/>
      <c r="AJ17" s="1841"/>
      <c r="AK17" s="1842"/>
      <c r="AL17" s="900"/>
      <c r="AM17" s="1203"/>
      <c r="AN17" s="903"/>
      <c r="AQ17" s="8"/>
    </row>
    <row r="18" spans="1:43" ht="13.5" customHeight="1">
      <c r="A18" s="514"/>
      <c r="B18" s="60"/>
      <c r="C18" s="1130" t="s">
        <v>628</v>
      </c>
      <c r="D18" s="373"/>
      <c r="E18" s="373"/>
      <c r="F18" s="373"/>
      <c r="G18" s="373"/>
      <c r="H18" s="26"/>
      <c r="I18" s="26"/>
      <c r="J18" s="26"/>
      <c r="K18" s="26"/>
      <c r="L18" s="26"/>
      <c r="M18" s="26"/>
      <c r="N18" s="26"/>
      <c r="O18" s="57"/>
      <c r="P18" s="57"/>
      <c r="Q18" s="26"/>
      <c r="R18" s="26"/>
      <c r="S18" s="26"/>
      <c r="T18" s="26"/>
      <c r="U18" s="26"/>
      <c r="V18" s="26"/>
      <c r="W18" s="26"/>
      <c r="X18" s="26"/>
      <c r="Y18" s="26"/>
      <c r="Z18" s="26"/>
      <c r="AA18" s="26"/>
      <c r="AB18" s="26"/>
      <c r="AC18" s="250"/>
      <c r="AD18" s="250"/>
      <c r="AE18" s="250"/>
      <c r="AF18" s="250"/>
      <c r="AG18" s="250"/>
      <c r="AH18" s="250"/>
      <c r="AI18" s="250"/>
      <c r="AJ18" s="250"/>
      <c r="AK18" s="494"/>
      <c r="AL18" s="494"/>
      <c r="AM18" s="494"/>
      <c r="AN18" s="518"/>
      <c r="AQ18" s="8"/>
    </row>
    <row r="19" spans="1:43" ht="13.5" customHeight="1">
      <c r="A19" s="1529" t="s">
        <v>524</v>
      </c>
      <c r="B19" s="1530"/>
      <c r="C19" s="24"/>
      <c r="D19" s="24"/>
      <c r="E19" s="24"/>
      <c r="F19" s="24"/>
      <c r="G19" s="24"/>
      <c r="H19" s="24"/>
      <c r="I19" s="24"/>
      <c r="J19" s="24"/>
      <c r="K19" s="24"/>
      <c r="L19" s="24"/>
      <c r="M19" s="24"/>
      <c r="N19" s="24"/>
      <c r="O19" s="53"/>
      <c r="P19" s="54"/>
      <c r="Q19" s="1780" t="s">
        <v>804</v>
      </c>
      <c r="R19" s="1781"/>
      <c r="S19" s="1781"/>
      <c r="T19" s="1781"/>
      <c r="U19" s="1781"/>
      <c r="V19" s="1782"/>
      <c r="W19" s="1780" t="s">
        <v>806</v>
      </c>
      <c r="X19" s="1781"/>
      <c r="Y19" s="1781"/>
      <c r="Z19" s="1781"/>
      <c r="AA19" s="1781"/>
      <c r="AB19" s="1782"/>
      <c r="AC19" s="1519" t="s">
        <v>602</v>
      </c>
      <c r="AD19" s="1520"/>
      <c r="AE19" s="1520"/>
      <c r="AF19" s="1520"/>
      <c r="AG19" s="1520"/>
      <c r="AH19" s="1520"/>
      <c r="AI19" s="1520"/>
      <c r="AJ19" s="1520"/>
      <c r="AK19" s="1525"/>
      <c r="AL19" s="44" t="s">
        <v>141</v>
      </c>
      <c r="AM19" s="44" t="s">
        <v>162</v>
      </c>
      <c r="AN19" s="45" t="s">
        <v>142</v>
      </c>
      <c r="AQ19" s="8"/>
    </row>
    <row r="20" spans="1:43" ht="13.5" customHeight="1">
      <c r="A20" s="1529"/>
      <c r="B20" s="1530"/>
      <c r="C20" s="1876" t="s">
        <v>344</v>
      </c>
      <c r="D20" s="1595" t="s">
        <v>453</v>
      </c>
      <c r="E20" s="1596"/>
      <c r="F20" s="1596"/>
      <c r="G20" s="1596"/>
      <c r="H20" s="1596"/>
      <c r="I20" s="1596"/>
      <c r="J20" s="1596"/>
      <c r="K20" s="1596"/>
      <c r="L20" s="1596"/>
      <c r="M20" s="1596"/>
      <c r="N20" s="1596"/>
      <c r="O20" s="1596"/>
      <c r="P20" s="1597"/>
      <c r="Q20" s="1823">
        <v>0.3</v>
      </c>
      <c r="R20" s="1824"/>
      <c r="S20" s="1824"/>
      <c r="T20" s="1824"/>
      <c r="U20" s="1824"/>
      <c r="V20" s="1825"/>
      <c r="W20" s="1783">
        <v>0.5</v>
      </c>
      <c r="X20" s="1784"/>
      <c r="Y20" s="1784"/>
      <c r="Z20" s="1784"/>
      <c r="AA20" s="1784"/>
      <c r="AB20" s="1785"/>
      <c r="AC20" s="1526" t="s">
        <v>625</v>
      </c>
      <c r="AD20" s="1527"/>
      <c r="AE20" s="1527"/>
      <c r="AF20" s="1527"/>
      <c r="AG20" s="1527"/>
      <c r="AH20" s="1527"/>
      <c r="AI20" s="1527"/>
      <c r="AJ20" s="1527"/>
      <c r="AK20" s="1528"/>
      <c r="AL20" s="918"/>
      <c r="AM20" s="1833"/>
      <c r="AN20" s="919"/>
      <c r="AQ20" s="8"/>
    </row>
    <row r="21" spans="1:43" ht="13.5" customHeight="1">
      <c r="A21" s="1529"/>
      <c r="B21" s="1530"/>
      <c r="C21" s="1877"/>
      <c r="D21" s="1595" t="s">
        <v>454</v>
      </c>
      <c r="E21" s="1596"/>
      <c r="F21" s="1596"/>
      <c r="G21" s="1596"/>
      <c r="H21" s="1596"/>
      <c r="I21" s="1596"/>
      <c r="J21" s="1596"/>
      <c r="K21" s="1596"/>
      <c r="L21" s="1596"/>
      <c r="M21" s="1596"/>
      <c r="N21" s="1596"/>
      <c r="O21" s="1596"/>
      <c r="P21" s="1597"/>
      <c r="Q21" s="1783">
        <v>0</v>
      </c>
      <c r="R21" s="1784"/>
      <c r="S21" s="1784"/>
      <c r="T21" s="1784"/>
      <c r="U21" s="1784"/>
      <c r="V21" s="1785"/>
      <c r="W21" s="1783"/>
      <c r="X21" s="1784"/>
      <c r="Y21" s="1784"/>
      <c r="Z21" s="1784"/>
      <c r="AA21" s="1784"/>
      <c r="AB21" s="1785"/>
      <c r="AC21" s="1526" t="s">
        <v>381</v>
      </c>
      <c r="AD21" s="1527"/>
      <c r="AE21" s="1527"/>
      <c r="AF21" s="1527"/>
      <c r="AG21" s="1527"/>
      <c r="AH21" s="1527"/>
      <c r="AI21" s="1527"/>
      <c r="AJ21" s="1527"/>
      <c r="AK21" s="1528"/>
      <c r="AL21" s="918"/>
      <c r="AM21" s="1834"/>
      <c r="AN21" s="1830" t="s">
        <v>184</v>
      </c>
      <c r="AQ21" s="8"/>
    </row>
    <row r="22" spans="1:43" ht="13.5" customHeight="1">
      <c r="A22" s="1529"/>
      <c r="B22" s="1530"/>
      <c r="C22" s="1877"/>
      <c r="D22" s="1755" t="s">
        <v>455</v>
      </c>
      <c r="E22" s="1756"/>
      <c r="F22" s="1756"/>
      <c r="G22" s="1756"/>
      <c r="H22" s="1756"/>
      <c r="I22" s="1756"/>
      <c r="J22" s="1756"/>
      <c r="K22" s="1756"/>
      <c r="L22" s="1756"/>
      <c r="M22" s="1756"/>
      <c r="N22" s="1756"/>
      <c r="O22" s="1756"/>
      <c r="P22" s="1757"/>
      <c r="Q22" s="1798">
        <v>0</v>
      </c>
      <c r="R22" s="1799"/>
      <c r="S22" s="1799"/>
      <c r="T22" s="1799"/>
      <c r="U22" s="1799"/>
      <c r="V22" s="1800"/>
      <c r="W22" s="1798"/>
      <c r="X22" s="1799"/>
      <c r="Y22" s="1799"/>
      <c r="Z22" s="1799"/>
      <c r="AA22" s="1799"/>
      <c r="AB22" s="1800"/>
      <c r="AC22" s="1516">
        <f>'設条'!AB36</f>
        <v>0</v>
      </c>
      <c r="AD22" s="1517"/>
      <c r="AE22" s="1517"/>
      <c r="AF22" s="1517"/>
      <c r="AG22" s="1517"/>
      <c r="AH22" s="1517"/>
      <c r="AI22" s="1517"/>
      <c r="AJ22" s="1517"/>
      <c r="AK22" s="1518"/>
      <c r="AL22" s="920"/>
      <c r="AM22" s="1012"/>
      <c r="AN22" s="1831"/>
      <c r="AQ22" s="8"/>
    </row>
    <row r="23" spans="1:43" ht="13.5" customHeight="1">
      <c r="A23" s="1529"/>
      <c r="B23" s="1530"/>
      <c r="C23" s="1877"/>
      <c r="D23" s="1763" t="s">
        <v>618</v>
      </c>
      <c r="E23" s="1761"/>
      <c r="F23" s="1761"/>
      <c r="G23" s="1761"/>
      <c r="H23" s="1762"/>
      <c r="I23" s="1868" t="s">
        <v>148</v>
      </c>
      <c r="J23" s="1869"/>
      <c r="K23" s="1869"/>
      <c r="L23" s="1869"/>
      <c r="M23" s="1870"/>
      <c r="N23" s="1786" t="s">
        <v>620</v>
      </c>
      <c r="O23" s="1787"/>
      <c r="P23" s="1788"/>
      <c r="Q23" s="1798">
        <v>0</v>
      </c>
      <c r="R23" s="1799"/>
      <c r="S23" s="1799"/>
      <c r="T23" s="1799"/>
      <c r="U23" s="1799"/>
      <c r="V23" s="1800"/>
      <c r="W23" s="1798"/>
      <c r="X23" s="1799"/>
      <c r="Y23" s="1799"/>
      <c r="Z23" s="1799"/>
      <c r="AA23" s="1799"/>
      <c r="AB23" s="1800"/>
      <c r="AC23" s="1516" t="s">
        <v>617</v>
      </c>
      <c r="AD23" s="1517"/>
      <c r="AE23" s="1517"/>
      <c r="AF23" s="1517"/>
      <c r="AG23" s="1517"/>
      <c r="AH23" s="1517">
        <f>'設条'!AB38</f>
        <v>0</v>
      </c>
      <c r="AI23" s="1517"/>
      <c r="AJ23" s="1517"/>
      <c r="AK23" s="1518"/>
      <c r="AL23" s="920"/>
      <c r="AM23" s="1851"/>
      <c r="AN23" s="1831"/>
      <c r="AQ23" s="8"/>
    </row>
    <row r="24" spans="1:43" ht="13.5" customHeight="1">
      <c r="A24" s="1529"/>
      <c r="B24" s="1530"/>
      <c r="C24" s="1877"/>
      <c r="D24" s="1763"/>
      <c r="E24" s="1761"/>
      <c r="F24" s="1761"/>
      <c r="G24" s="1761"/>
      <c r="H24" s="1762"/>
      <c r="I24" s="1871" t="s">
        <v>138</v>
      </c>
      <c r="J24" s="1872"/>
      <c r="K24" s="1872"/>
      <c r="L24" s="1872"/>
      <c r="M24" s="1873"/>
      <c r="N24" s="1786" t="s">
        <v>621</v>
      </c>
      <c r="O24" s="1787"/>
      <c r="P24" s="1788"/>
      <c r="Q24" s="1798"/>
      <c r="R24" s="1799"/>
      <c r="S24" s="1799"/>
      <c r="T24" s="1799"/>
      <c r="U24" s="1799"/>
      <c r="V24" s="1800"/>
      <c r="W24" s="1798">
        <v>0</v>
      </c>
      <c r="X24" s="1799"/>
      <c r="Y24" s="1799"/>
      <c r="Z24" s="1799"/>
      <c r="AA24" s="1799"/>
      <c r="AB24" s="1800"/>
      <c r="AC24" s="1516" t="s">
        <v>616</v>
      </c>
      <c r="AD24" s="1517"/>
      <c r="AE24" s="1517"/>
      <c r="AF24" s="1517"/>
      <c r="AG24" s="1517"/>
      <c r="AH24" s="1517">
        <f>'設条'!AB39</f>
        <v>0</v>
      </c>
      <c r="AI24" s="1517"/>
      <c r="AJ24" s="1517"/>
      <c r="AK24" s="1518"/>
      <c r="AL24" s="920"/>
      <c r="AM24" s="1852"/>
      <c r="AN24" s="1831"/>
      <c r="AQ24" s="8"/>
    </row>
    <row r="25" spans="1:43" ht="13.5" customHeight="1">
      <c r="A25" s="1529"/>
      <c r="B25" s="1530"/>
      <c r="C25" s="1803" t="s">
        <v>456</v>
      </c>
      <c r="D25" s="1735" t="s">
        <v>619</v>
      </c>
      <c r="E25" s="1736"/>
      <c r="F25" s="1736"/>
      <c r="G25" s="1736"/>
      <c r="H25" s="1737"/>
      <c r="I25" s="1789" t="s">
        <v>624</v>
      </c>
      <c r="J25" s="1790"/>
      <c r="K25" s="1790"/>
      <c r="L25" s="1790"/>
      <c r="M25" s="1790"/>
      <c r="N25" s="1790"/>
      <c r="O25" s="1790"/>
      <c r="P25" s="1791"/>
      <c r="Q25" s="1742">
        <v>0</v>
      </c>
      <c r="R25" s="1743"/>
      <c r="S25" s="1743"/>
      <c r="T25" s="1743"/>
      <c r="U25" s="1743"/>
      <c r="V25" s="1744"/>
      <c r="W25" s="1742"/>
      <c r="X25" s="1743"/>
      <c r="Y25" s="1743"/>
      <c r="Z25" s="1743"/>
      <c r="AA25" s="1743"/>
      <c r="AB25" s="1744"/>
      <c r="AC25" s="1853" t="s">
        <v>622</v>
      </c>
      <c r="AD25" s="1854"/>
      <c r="AE25" s="1854"/>
      <c r="AF25" s="1854"/>
      <c r="AG25" s="1854"/>
      <c r="AH25" s="1854"/>
      <c r="AI25" s="1854"/>
      <c r="AJ25" s="1854"/>
      <c r="AK25" s="1855"/>
      <c r="AL25" s="921"/>
      <c r="AM25" s="1013"/>
      <c r="AN25" s="1831"/>
      <c r="AQ25" s="8"/>
    </row>
    <row r="26" spans="1:40" ht="13.5" customHeight="1">
      <c r="A26" s="1529"/>
      <c r="B26" s="1530"/>
      <c r="C26" s="1804"/>
      <c r="D26" s="1763"/>
      <c r="E26" s="1761"/>
      <c r="F26" s="1761"/>
      <c r="G26" s="1761"/>
      <c r="H26" s="1762"/>
      <c r="I26" s="1792" t="s">
        <v>623</v>
      </c>
      <c r="J26" s="1793"/>
      <c r="K26" s="1793"/>
      <c r="L26" s="1793"/>
      <c r="M26" s="1793"/>
      <c r="N26" s="1793"/>
      <c r="O26" s="1793"/>
      <c r="P26" s="1794"/>
      <c r="Q26" s="1742"/>
      <c r="R26" s="1743"/>
      <c r="S26" s="1743"/>
      <c r="T26" s="1743"/>
      <c r="U26" s="1743"/>
      <c r="V26" s="1744"/>
      <c r="W26" s="1742">
        <v>0</v>
      </c>
      <c r="X26" s="1743"/>
      <c r="Y26" s="1743"/>
      <c r="Z26" s="1743"/>
      <c r="AA26" s="1743"/>
      <c r="AB26" s="1744"/>
      <c r="AC26" s="1856"/>
      <c r="AD26" s="1857"/>
      <c r="AE26" s="1857"/>
      <c r="AF26" s="1857"/>
      <c r="AG26" s="1857"/>
      <c r="AH26" s="1857"/>
      <c r="AI26" s="1857"/>
      <c r="AJ26" s="1857"/>
      <c r="AK26" s="1858"/>
      <c r="AL26" s="921"/>
      <c r="AM26" s="1013"/>
      <c r="AN26" s="1831"/>
    </row>
    <row r="27" spans="1:40" ht="13.5" customHeight="1">
      <c r="A27" s="1529"/>
      <c r="B27" s="1530"/>
      <c r="C27" s="1804"/>
      <c r="D27" s="1795" t="s">
        <v>455</v>
      </c>
      <c r="E27" s="1796"/>
      <c r="F27" s="1796"/>
      <c r="G27" s="1796"/>
      <c r="H27" s="1796"/>
      <c r="I27" s="1796"/>
      <c r="J27" s="1796"/>
      <c r="K27" s="1796"/>
      <c r="L27" s="1796"/>
      <c r="M27" s="1796"/>
      <c r="N27" s="1796"/>
      <c r="O27" s="1796"/>
      <c r="P27" s="1797"/>
      <c r="Q27" s="1798">
        <v>0</v>
      </c>
      <c r="R27" s="1799"/>
      <c r="S27" s="1799"/>
      <c r="T27" s="1799"/>
      <c r="U27" s="1799"/>
      <c r="V27" s="1800"/>
      <c r="W27" s="1798">
        <v>0</v>
      </c>
      <c r="X27" s="1799"/>
      <c r="Y27" s="1799"/>
      <c r="Z27" s="1799"/>
      <c r="AA27" s="1799"/>
      <c r="AB27" s="1800"/>
      <c r="AC27" s="1516">
        <f>'設条'!AB37</f>
        <v>0</v>
      </c>
      <c r="AD27" s="1517"/>
      <c r="AE27" s="1517"/>
      <c r="AF27" s="1517"/>
      <c r="AG27" s="1517"/>
      <c r="AH27" s="1517"/>
      <c r="AI27" s="1517"/>
      <c r="AJ27" s="1517"/>
      <c r="AK27" s="1518"/>
      <c r="AL27" s="920"/>
      <c r="AM27" s="1012"/>
      <c r="AN27" s="1831"/>
    </row>
    <row r="28" spans="1:40" ht="13.5" customHeight="1">
      <c r="A28" s="1529"/>
      <c r="B28" s="1530"/>
      <c r="C28" s="1804"/>
      <c r="D28" s="1859" t="s">
        <v>4</v>
      </c>
      <c r="E28" s="1860"/>
      <c r="F28" s="1860"/>
      <c r="G28" s="1860"/>
      <c r="H28" s="1861"/>
      <c r="I28" s="1537" t="s">
        <v>458</v>
      </c>
      <c r="J28" s="1508"/>
      <c r="K28" s="1508"/>
      <c r="L28" s="1508"/>
      <c r="M28" s="1508"/>
      <c r="N28" s="1508"/>
      <c r="O28" s="1508"/>
      <c r="P28" s="1509"/>
      <c r="Q28" s="1386">
        <v>0</v>
      </c>
      <c r="R28" s="1387"/>
      <c r="S28" s="1387"/>
      <c r="T28" s="1387"/>
      <c r="U28" s="1387"/>
      <c r="V28" s="1388"/>
      <c r="W28" s="1386"/>
      <c r="X28" s="1387"/>
      <c r="Y28" s="1387"/>
      <c r="Z28" s="1387"/>
      <c r="AA28" s="1387"/>
      <c r="AB28" s="1388"/>
      <c r="AC28" s="1835" t="s">
        <v>626</v>
      </c>
      <c r="AD28" s="1836"/>
      <c r="AE28" s="1836"/>
      <c r="AF28" s="1836"/>
      <c r="AG28" s="1836"/>
      <c r="AH28" s="1836"/>
      <c r="AI28" s="1836"/>
      <c r="AJ28" s="1836"/>
      <c r="AK28" s="1837"/>
      <c r="AL28" s="918"/>
      <c r="AM28" s="1833"/>
      <c r="AN28" s="1831"/>
    </row>
    <row r="29" spans="1:40" ht="13.5" customHeight="1">
      <c r="A29" s="1529"/>
      <c r="B29" s="1530"/>
      <c r="C29" s="1804"/>
      <c r="D29" s="1862"/>
      <c r="E29" s="1863"/>
      <c r="F29" s="1863"/>
      <c r="G29" s="1863"/>
      <c r="H29" s="1864"/>
      <c r="I29" s="1537" t="s">
        <v>457</v>
      </c>
      <c r="J29" s="1508"/>
      <c r="K29" s="1508"/>
      <c r="L29" s="1508"/>
      <c r="M29" s="1508"/>
      <c r="N29" s="1508"/>
      <c r="O29" s="1508"/>
      <c r="P29" s="1509"/>
      <c r="Q29" s="1386"/>
      <c r="R29" s="1387"/>
      <c r="S29" s="1387"/>
      <c r="T29" s="1387"/>
      <c r="U29" s="1387"/>
      <c r="V29" s="1388"/>
      <c r="W29" s="1386"/>
      <c r="X29" s="1387"/>
      <c r="Y29" s="1387"/>
      <c r="Z29" s="1387"/>
      <c r="AA29" s="1387"/>
      <c r="AB29" s="1388"/>
      <c r="AC29" s="1838"/>
      <c r="AD29" s="1599"/>
      <c r="AE29" s="1599"/>
      <c r="AF29" s="1599"/>
      <c r="AG29" s="1599"/>
      <c r="AH29" s="1599"/>
      <c r="AI29" s="1599"/>
      <c r="AJ29" s="1599"/>
      <c r="AK29" s="1839"/>
      <c r="AL29" s="918"/>
      <c r="AM29" s="1834"/>
      <c r="AN29" s="1831"/>
    </row>
    <row r="30" spans="1:40" ht="13.5" customHeight="1">
      <c r="A30" s="1529"/>
      <c r="B30" s="1530"/>
      <c r="C30" s="1804"/>
      <c r="D30" s="1862"/>
      <c r="E30" s="1863"/>
      <c r="F30" s="1863"/>
      <c r="G30" s="1863"/>
      <c r="H30" s="1864"/>
      <c r="I30" s="1534" t="s">
        <v>168</v>
      </c>
      <c r="J30" s="1535"/>
      <c r="K30" s="1536"/>
      <c r="L30" s="1537" t="s">
        <v>528</v>
      </c>
      <c r="M30" s="1508"/>
      <c r="N30" s="1508"/>
      <c r="O30" s="1508"/>
      <c r="P30" s="1509"/>
      <c r="Q30" s="1386"/>
      <c r="R30" s="1387"/>
      <c r="S30" s="1387"/>
      <c r="T30" s="1387"/>
      <c r="U30" s="1387"/>
      <c r="V30" s="1388"/>
      <c r="W30" s="1386">
        <v>0</v>
      </c>
      <c r="X30" s="1387"/>
      <c r="Y30" s="1387"/>
      <c r="Z30" s="1387"/>
      <c r="AA30" s="1387"/>
      <c r="AB30" s="1388"/>
      <c r="AC30" s="1838"/>
      <c r="AD30" s="1599"/>
      <c r="AE30" s="1599"/>
      <c r="AF30" s="1599"/>
      <c r="AG30" s="1599"/>
      <c r="AH30" s="1599"/>
      <c r="AI30" s="1599"/>
      <c r="AJ30" s="1599"/>
      <c r="AK30" s="1839"/>
      <c r="AL30" s="918"/>
      <c r="AM30" s="1833"/>
      <c r="AN30" s="1831"/>
    </row>
    <row r="31" spans="1:40" ht="13.5" customHeight="1">
      <c r="A31" s="1529"/>
      <c r="B31" s="1530"/>
      <c r="C31" s="1804"/>
      <c r="D31" s="1865"/>
      <c r="E31" s="1866"/>
      <c r="F31" s="1866"/>
      <c r="G31" s="1866"/>
      <c r="H31" s="1867"/>
      <c r="I31" s="1522"/>
      <c r="J31" s="1523"/>
      <c r="K31" s="1524"/>
      <c r="L31" s="1537" t="s">
        <v>459</v>
      </c>
      <c r="M31" s="1508"/>
      <c r="N31" s="1508"/>
      <c r="O31" s="1508"/>
      <c r="P31" s="1509"/>
      <c r="Q31" s="453" t="s">
        <v>526</v>
      </c>
      <c r="R31" s="1619"/>
      <c r="S31" s="1801"/>
      <c r="T31" s="455" t="s">
        <v>529</v>
      </c>
      <c r="U31" s="1753"/>
      <c r="V31" s="1754"/>
      <c r="W31" s="445" t="s">
        <v>526</v>
      </c>
      <c r="X31" s="1619"/>
      <c r="Y31" s="1387"/>
      <c r="Z31" s="454" t="s">
        <v>529</v>
      </c>
      <c r="AA31" s="1802"/>
      <c r="AB31" s="1754"/>
      <c r="AC31" s="1840"/>
      <c r="AD31" s="1841"/>
      <c r="AE31" s="1841"/>
      <c r="AF31" s="1841"/>
      <c r="AG31" s="1841"/>
      <c r="AH31" s="1841"/>
      <c r="AI31" s="1841"/>
      <c r="AJ31" s="1841"/>
      <c r="AK31" s="1842"/>
      <c r="AL31" s="918"/>
      <c r="AM31" s="1834"/>
      <c r="AN31" s="922"/>
    </row>
    <row r="32" spans="1:40" ht="13.5" customHeight="1">
      <c r="A32" s="1529"/>
      <c r="B32" s="1530"/>
      <c r="C32" s="1804"/>
      <c r="D32" s="1806" t="s">
        <v>629</v>
      </c>
      <c r="E32" s="1807"/>
      <c r="F32" s="1807"/>
      <c r="G32" s="1807"/>
      <c r="H32" s="1808"/>
      <c r="I32" s="1537" t="s">
        <v>458</v>
      </c>
      <c r="J32" s="1508"/>
      <c r="K32" s="1508"/>
      <c r="L32" s="1508"/>
      <c r="M32" s="1508"/>
      <c r="N32" s="1508"/>
      <c r="O32" s="1508"/>
      <c r="P32" s="1509"/>
      <c r="Q32" s="1386">
        <v>0</v>
      </c>
      <c r="R32" s="1387"/>
      <c r="S32" s="1387"/>
      <c r="T32" s="1387"/>
      <c r="U32" s="1387"/>
      <c r="V32" s="1388"/>
      <c r="W32" s="1386"/>
      <c r="X32" s="1387"/>
      <c r="Y32" s="1387"/>
      <c r="Z32" s="1387"/>
      <c r="AA32" s="1387"/>
      <c r="AB32" s="1388"/>
      <c r="AC32" s="1835" t="s">
        <v>627</v>
      </c>
      <c r="AD32" s="1844"/>
      <c r="AE32" s="1844"/>
      <c r="AF32" s="1844"/>
      <c r="AG32" s="1844"/>
      <c r="AH32" s="1844"/>
      <c r="AI32" s="1844"/>
      <c r="AJ32" s="1844"/>
      <c r="AK32" s="1845"/>
      <c r="AL32" s="918"/>
      <c r="AM32" s="1014"/>
      <c r="AN32" s="1830" t="s">
        <v>184</v>
      </c>
    </row>
    <row r="33" spans="1:40" ht="13.5" customHeight="1">
      <c r="A33" s="1529"/>
      <c r="B33" s="1530"/>
      <c r="C33" s="1804"/>
      <c r="D33" s="1809"/>
      <c r="E33" s="1810"/>
      <c r="F33" s="1810"/>
      <c r="G33" s="1810"/>
      <c r="H33" s="1811"/>
      <c r="I33" s="1534" t="s">
        <v>168</v>
      </c>
      <c r="J33" s="1535"/>
      <c r="K33" s="1536"/>
      <c r="L33" s="1537" t="s">
        <v>528</v>
      </c>
      <c r="M33" s="1508"/>
      <c r="N33" s="1508"/>
      <c r="O33" s="1508"/>
      <c r="P33" s="1509"/>
      <c r="Q33" s="1386">
        <v>0</v>
      </c>
      <c r="R33" s="1387"/>
      <c r="S33" s="1387"/>
      <c r="T33" s="1387"/>
      <c r="U33" s="1387"/>
      <c r="V33" s="1388"/>
      <c r="W33" s="1386">
        <v>0</v>
      </c>
      <c r="X33" s="1387"/>
      <c r="Y33" s="1387"/>
      <c r="Z33" s="1387"/>
      <c r="AA33" s="1387"/>
      <c r="AB33" s="1388"/>
      <c r="AC33" s="1846"/>
      <c r="AD33" s="1616"/>
      <c r="AE33" s="1616"/>
      <c r="AF33" s="1616"/>
      <c r="AG33" s="1616"/>
      <c r="AH33" s="1616"/>
      <c r="AI33" s="1616"/>
      <c r="AJ33" s="1616"/>
      <c r="AK33" s="1847"/>
      <c r="AL33" s="918"/>
      <c r="AM33" s="1833"/>
      <c r="AN33" s="1832"/>
    </row>
    <row r="34" spans="1:40" ht="13.5" customHeight="1">
      <c r="A34" s="1815"/>
      <c r="B34" s="1816"/>
      <c r="C34" s="1805"/>
      <c r="D34" s="1812"/>
      <c r="E34" s="1813"/>
      <c r="F34" s="1813"/>
      <c r="G34" s="1813"/>
      <c r="H34" s="1814"/>
      <c r="I34" s="1522"/>
      <c r="J34" s="1523"/>
      <c r="K34" s="1524"/>
      <c r="L34" s="1537" t="s">
        <v>459</v>
      </c>
      <c r="M34" s="1508"/>
      <c r="N34" s="1508"/>
      <c r="O34" s="1508"/>
      <c r="P34" s="1509"/>
      <c r="Q34" s="453" t="s">
        <v>530</v>
      </c>
      <c r="R34" s="1619"/>
      <c r="S34" s="1387"/>
      <c r="T34" s="1619"/>
      <c r="U34" s="1387"/>
      <c r="V34" s="512" t="s">
        <v>361</v>
      </c>
      <c r="W34" s="452" t="s">
        <v>530</v>
      </c>
      <c r="X34" s="1619"/>
      <c r="Y34" s="1387"/>
      <c r="Z34" s="1619"/>
      <c r="AA34" s="1387"/>
      <c r="AB34" s="512" t="s">
        <v>361</v>
      </c>
      <c r="AC34" s="1848"/>
      <c r="AD34" s="1849"/>
      <c r="AE34" s="1849"/>
      <c r="AF34" s="1849"/>
      <c r="AG34" s="1849"/>
      <c r="AH34" s="1849"/>
      <c r="AI34" s="1849"/>
      <c r="AJ34" s="1849"/>
      <c r="AK34" s="1850"/>
      <c r="AL34" s="918"/>
      <c r="AM34" s="1834"/>
      <c r="AN34" s="919"/>
    </row>
    <row r="35" spans="1:40" ht="13.5" customHeight="1">
      <c r="A35" s="496"/>
      <c r="B35" s="515"/>
      <c r="C35" s="55"/>
      <c r="D35" s="12" t="s">
        <v>3</v>
      </c>
      <c r="E35" s="55"/>
      <c r="F35" s="55"/>
      <c r="G35" s="55"/>
      <c r="H35" s="55"/>
      <c r="I35" s="59"/>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204"/>
    </row>
    <row r="36" spans="1:40" ht="13.5" customHeight="1">
      <c r="A36" s="496"/>
      <c r="B36" s="330"/>
      <c r="C36" s="55"/>
      <c r="D36" s="55" t="s">
        <v>1</v>
      </c>
      <c r="E36" s="55"/>
      <c r="F36" s="55"/>
      <c r="G36" s="55"/>
      <c r="H36" s="55"/>
      <c r="I36" s="55"/>
      <c r="J36" s="55"/>
      <c r="K36" s="55"/>
      <c r="L36" s="55"/>
      <c r="M36" s="55"/>
      <c r="N36" s="55"/>
      <c r="O36" s="55"/>
      <c r="P36" s="55"/>
      <c r="Q36" s="55"/>
      <c r="R36" s="55"/>
      <c r="S36" s="55"/>
      <c r="T36" s="55"/>
      <c r="U36" s="55"/>
      <c r="V36" s="55"/>
      <c r="W36" s="55" t="s">
        <v>2</v>
      </c>
      <c r="X36" s="55"/>
      <c r="Y36" s="55"/>
      <c r="Z36" s="55"/>
      <c r="AA36" s="55"/>
      <c r="AB36" s="55"/>
      <c r="AC36" s="55"/>
      <c r="AD36" s="55"/>
      <c r="AE36" s="55"/>
      <c r="AF36" s="55"/>
      <c r="AG36" s="55"/>
      <c r="AH36" s="55"/>
      <c r="AI36" s="55"/>
      <c r="AJ36" s="55"/>
      <c r="AK36" s="55"/>
      <c r="AL36" s="55"/>
      <c r="AM36" s="55"/>
      <c r="AN36" s="204"/>
    </row>
    <row r="37" spans="1:40" ht="13.5" customHeight="1">
      <c r="A37" s="1015"/>
      <c r="B37" s="1016"/>
      <c r="C37" s="1017"/>
      <c r="D37" s="1017"/>
      <c r="E37" s="1017"/>
      <c r="F37" s="1017"/>
      <c r="G37" s="1017"/>
      <c r="H37" s="1017"/>
      <c r="I37" s="1017"/>
      <c r="J37" s="1017"/>
      <c r="K37" s="1017"/>
      <c r="L37" s="1017"/>
      <c r="M37" s="1017"/>
      <c r="N37" s="1017"/>
      <c r="O37" s="1017"/>
      <c r="P37" s="1017"/>
      <c r="Q37" s="1017"/>
      <c r="R37" s="1017"/>
      <c r="S37" s="1017"/>
      <c r="T37" s="1017"/>
      <c r="U37" s="1017"/>
      <c r="V37" s="1017"/>
      <c r="W37" s="1017"/>
      <c r="X37" s="1017"/>
      <c r="Y37" s="1018"/>
      <c r="Z37" s="1017"/>
      <c r="AA37" s="1017"/>
      <c r="AB37" s="1017"/>
      <c r="AC37" s="1017"/>
      <c r="AD37" s="1017"/>
      <c r="AE37" s="1017"/>
      <c r="AF37" s="1017"/>
      <c r="AG37" s="1017"/>
      <c r="AH37" s="1017"/>
      <c r="AI37" s="1017"/>
      <c r="AJ37" s="1017"/>
      <c r="AK37" s="1017"/>
      <c r="AL37" s="1017"/>
      <c r="AM37" s="1017"/>
      <c r="AN37" s="1019"/>
    </row>
    <row r="38" spans="1:40" ht="13.5" customHeight="1">
      <c r="A38" s="1015"/>
      <c r="B38" s="1016"/>
      <c r="C38" s="995"/>
      <c r="D38" s="1017"/>
      <c r="E38" s="1017"/>
      <c r="F38" s="1017"/>
      <c r="G38" s="1017"/>
      <c r="H38" s="1017"/>
      <c r="I38" s="1017"/>
      <c r="J38" s="1017"/>
      <c r="K38" s="1017"/>
      <c r="L38" s="1017"/>
      <c r="M38" s="1017"/>
      <c r="N38" s="1017"/>
      <c r="O38" s="1017"/>
      <c r="P38" s="1017"/>
      <c r="Q38" s="1017"/>
      <c r="R38" s="1017"/>
      <c r="S38" s="1017"/>
      <c r="T38" s="1017"/>
      <c r="U38" s="1017"/>
      <c r="V38" s="1017"/>
      <c r="W38" s="1017"/>
      <c r="X38" s="1017"/>
      <c r="Y38" s="1017"/>
      <c r="Z38" s="1017"/>
      <c r="AA38" s="1017"/>
      <c r="AB38" s="1017"/>
      <c r="AC38" s="1017"/>
      <c r="AD38" s="1017"/>
      <c r="AE38" s="1017"/>
      <c r="AF38" s="1017"/>
      <c r="AG38" s="1017"/>
      <c r="AH38" s="1017"/>
      <c r="AI38" s="1017"/>
      <c r="AJ38" s="1017"/>
      <c r="AK38" s="1017"/>
      <c r="AL38" s="1017"/>
      <c r="AM38" s="1017"/>
      <c r="AN38" s="1019"/>
    </row>
    <row r="39" spans="1:40" ht="13.5" customHeight="1">
      <c r="A39" s="1020"/>
      <c r="B39" s="1017"/>
      <c r="C39" s="1017"/>
      <c r="D39" s="1017"/>
      <c r="E39" s="1017"/>
      <c r="F39" s="1017"/>
      <c r="G39" s="1017"/>
      <c r="H39" s="1017"/>
      <c r="I39" s="1017"/>
      <c r="J39" s="1017"/>
      <c r="K39" s="1017"/>
      <c r="L39" s="1017"/>
      <c r="M39" s="1017"/>
      <c r="N39" s="1017"/>
      <c r="O39" s="1017"/>
      <c r="P39" s="1017"/>
      <c r="Q39" s="1017"/>
      <c r="R39" s="1017"/>
      <c r="S39" s="1017"/>
      <c r="T39" s="1017"/>
      <c r="U39" s="1017"/>
      <c r="V39" s="1017"/>
      <c r="W39" s="1017"/>
      <c r="X39" s="1017"/>
      <c r="Y39" s="1017"/>
      <c r="Z39" s="1017"/>
      <c r="AA39" s="1017"/>
      <c r="AB39" s="1017"/>
      <c r="AC39" s="1017"/>
      <c r="AD39" s="1017"/>
      <c r="AE39" s="1017"/>
      <c r="AF39" s="1017"/>
      <c r="AG39" s="1017"/>
      <c r="AH39" s="1017"/>
      <c r="AI39" s="1017"/>
      <c r="AJ39" s="1017"/>
      <c r="AK39" s="1017"/>
      <c r="AL39" s="1017"/>
      <c r="AM39" s="1017"/>
      <c r="AN39" s="1019"/>
    </row>
    <row r="40" spans="1:40" ht="13.5" customHeight="1">
      <c r="A40" s="1020"/>
      <c r="B40" s="1017"/>
      <c r="C40" s="1017"/>
      <c r="D40" s="1017"/>
      <c r="E40" s="1017"/>
      <c r="F40" s="1017"/>
      <c r="G40" s="1017"/>
      <c r="H40" s="1017"/>
      <c r="I40" s="1017"/>
      <c r="J40" s="1017"/>
      <c r="K40" s="1017"/>
      <c r="L40" s="1017"/>
      <c r="M40" s="1017"/>
      <c r="N40" s="1017"/>
      <c r="O40" s="1017"/>
      <c r="P40" s="1017"/>
      <c r="Q40" s="1017"/>
      <c r="R40" s="1017"/>
      <c r="S40" s="1017"/>
      <c r="T40" s="1017"/>
      <c r="U40" s="1017"/>
      <c r="V40" s="1017"/>
      <c r="W40" s="1017"/>
      <c r="X40" s="1017"/>
      <c r="Y40" s="1017"/>
      <c r="Z40" s="1017"/>
      <c r="AA40" s="1017"/>
      <c r="AB40" s="1017"/>
      <c r="AC40" s="1017"/>
      <c r="AD40" s="1017"/>
      <c r="AE40" s="1017"/>
      <c r="AF40" s="1017"/>
      <c r="AG40" s="1017"/>
      <c r="AH40" s="1017"/>
      <c r="AI40" s="1017"/>
      <c r="AJ40" s="1017"/>
      <c r="AK40" s="1017"/>
      <c r="AL40" s="1017"/>
      <c r="AM40" s="1017"/>
      <c r="AN40" s="1019"/>
    </row>
    <row r="41" spans="1:40" ht="13.5" customHeight="1">
      <c r="A41" s="1020"/>
      <c r="B41" s="1017"/>
      <c r="C41" s="1017"/>
      <c r="D41" s="1017"/>
      <c r="E41" s="1017"/>
      <c r="F41" s="1017"/>
      <c r="G41" s="1017"/>
      <c r="H41" s="1017"/>
      <c r="I41" s="1017"/>
      <c r="J41" s="1017"/>
      <c r="K41" s="1017"/>
      <c r="L41" s="1017"/>
      <c r="M41" s="1017"/>
      <c r="N41" s="1017"/>
      <c r="O41" s="1017"/>
      <c r="P41" s="1017"/>
      <c r="Q41" s="1017"/>
      <c r="R41" s="1017"/>
      <c r="S41" s="1017"/>
      <c r="T41" s="1017"/>
      <c r="U41" s="1017"/>
      <c r="V41" s="1017"/>
      <c r="W41" s="1017"/>
      <c r="X41" s="1017"/>
      <c r="Y41" s="1017"/>
      <c r="Z41" s="1017"/>
      <c r="AA41" s="1017"/>
      <c r="AB41" s="1017"/>
      <c r="AC41" s="1017"/>
      <c r="AD41" s="1017"/>
      <c r="AE41" s="1017"/>
      <c r="AF41" s="1017"/>
      <c r="AG41" s="1017"/>
      <c r="AH41" s="1017"/>
      <c r="AI41" s="1017"/>
      <c r="AJ41" s="1017"/>
      <c r="AK41" s="1017"/>
      <c r="AL41" s="1017"/>
      <c r="AM41" s="1017"/>
      <c r="AN41" s="1019"/>
    </row>
    <row r="42" spans="1:40" ht="13.5" customHeight="1">
      <c r="A42" s="1020"/>
      <c r="B42" s="1017"/>
      <c r="C42" s="1017"/>
      <c r="D42" s="1017"/>
      <c r="E42" s="1017"/>
      <c r="F42" s="1017"/>
      <c r="G42" s="1017"/>
      <c r="H42" s="1017"/>
      <c r="I42" s="1017"/>
      <c r="J42" s="1017"/>
      <c r="K42" s="1017"/>
      <c r="L42" s="1017"/>
      <c r="M42" s="1017"/>
      <c r="N42" s="1017"/>
      <c r="O42" s="1017"/>
      <c r="P42" s="1017"/>
      <c r="Q42" s="1017"/>
      <c r="R42" s="1017"/>
      <c r="S42" s="1017"/>
      <c r="T42" s="1017"/>
      <c r="U42" s="1017"/>
      <c r="V42" s="1017"/>
      <c r="W42" s="1017"/>
      <c r="X42" s="1017"/>
      <c r="Y42" s="1017"/>
      <c r="Z42" s="1017"/>
      <c r="AA42" s="1017"/>
      <c r="AB42" s="1017"/>
      <c r="AC42" s="1017"/>
      <c r="AD42" s="1017"/>
      <c r="AE42" s="1017"/>
      <c r="AF42" s="1017"/>
      <c r="AG42" s="1017"/>
      <c r="AH42" s="1017"/>
      <c r="AI42" s="1017"/>
      <c r="AJ42" s="1017"/>
      <c r="AK42" s="1017"/>
      <c r="AL42" s="1017"/>
      <c r="AM42" s="1017"/>
      <c r="AN42" s="1019"/>
    </row>
    <row r="43" spans="1:40" ht="13.5" customHeight="1">
      <c r="A43" s="1020"/>
      <c r="B43" s="1017"/>
      <c r="C43" s="1017"/>
      <c r="D43" s="1017"/>
      <c r="E43" s="1017"/>
      <c r="F43" s="1017"/>
      <c r="G43" s="1017"/>
      <c r="H43" s="1017"/>
      <c r="I43" s="1017"/>
      <c r="J43" s="1017"/>
      <c r="K43" s="1017"/>
      <c r="L43" s="1017"/>
      <c r="M43" s="1017"/>
      <c r="N43" s="1017"/>
      <c r="O43" s="1017"/>
      <c r="P43" s="1017"/>
      <c r="Q43" s="1017"/>
      <c r="R43" s="1017"/>
      <c r="S43" s="1017"/>
      <c r="T43" s="1017"/>
      <c r="U43" s="1017"/>
      <c r="V43" s="1017"/>
      <c r="W43" s="1017"/>
      <c r="X43" s="1017"/>
      <c r="Y43" s="1017"/>
      <c r="Z43" s="1017"/>
      <c r="AA43" s="1017"/>
      <c r="AB43" s="1017"/>
      <c r="AC43" s="1017"/>
      <c r="AD43" s="1017"/>
      <c r="AE43" s="1017"/>
      <c r="AF43" s="1017"/>
      <c r="AG43" s="1017"/>
      <c r="AH43" s="1017"/>
      <c r="AI43" s="1017"/>
      <c r="AJ43" s="1017"/>
      <c r="AK43" s="1017"/>
      <c r="AL43" s="1017"/>
      <c r="AM43" s="1017"/>
      <c r="AN43" s="1019"/>
    </row>
    <row r="44" spans="1:40" ht="13.5" customHeight="1">
      <c r="A44" s="1020"/>
      <c r="B44" s="1017"/>
      <c r="C44" s="1017"/>
      <c r="D44" s="1017"/>
      <c r="E44" s="1017"/>
      <c r="F44" s="1017"/>
      <c r="G44" s="1017"/>
      <c r="H44" s="1017"/>
      <c r="I44" s="1017"/>
      <c r="J44" s="1017"/>
      <c r="K44" s="1017"/>
      <c r="L44" s="1017"/>
      <c r="M44" s="1017"/>
      <c r="N44" s="1017"/>
      <c r="O44" s="1017"/>
      <c r="P44" s="1017"/>
      <c r="Q44" s="1017"/>
      <c r="R44" s="1017"/>
      <c r="S44" s="1017"/>
      <c r="T44" s="1017"/>
      <c r="U44" s="1017"/>
      <c r="V44" s="1017"/>
      <c r="W44" s="1017"/>
      <c r="X44" s="1017"/>
      <c r="Y44" s="1017"/>
      <c r="Z44" s="1017"/>
      <c r="AA44" s="1017"/>
      <c r="AB44" s="1017"/>
      <c r="AC44" s="1017"/>
      <c r="AD44" s="1017"/>
      <c r="AE44" s="1017"/>
      <c r="AF44" s="1017"/>
      <c r="AG44" s="1017"/>
      <c r="AH44" s="1017"/>
      <c r="AI44" s="1017"/>
      <c r="AJ44" s="1017"/>
      <c r="AK44" s="1017"/>
      <c r="AL44" s="1017"/>
      <c r="AM44" s="1017"/>
      <c r="AN44" s="1019"/>
    </row>
    <row r="45" spans="1:40" ht="13.5" customHeight="1">
      <c r="A45" s="1020"/>
      <c r="B45" s="1017"/>
      <c r="C45" s="1017"/>
      <c r="D45" s="1017"/>
      <c r="E45" s="1017"/>
      <c r="F45" s="1017"/>
      <c r="G45" s="1017"/>
      <c r="H45" s="1017"/>
      <c r="I45" s="1017"/>
      <c r="J45" s="1017"/>
      <c r="K45" s="1017"/>
      <c r="L45" s="1017"/>
      <c r="M45" s="1017"/>
      <c r="N45" s="1017"/>
      <c r="O45" s="1017"/>
      <c r="P45" s="1017"/>
      <c r="Q45" s="1017"/>
      <c r="R45" s="1017"/>
      <c r="S45" s="1017"/>
      <c r="T45" s="1017"/>
      <c r="U45" s="1017"/>
      <c r="V45" s="1017"/>
      <c r="W45" s="1017"/>
      <c r="X45" s="1017"/>
      <c r="Y45" s="1017"/>
      <c r="Z45" s="1017"/>
      <c r="AA45" s="1017"/>
      <c r="AB45" s="1017"/>
      <c r="AC45" s="1017"/>
      <c r="AD45" s="1017"/>
      <c r="AE45" s="1017"/>
      <c r="AF45" s="1017"/>
      <c r="AG45" s="1017"/>
      <c r="AH45" s="1017"/>
      <c r="AI45" s="1017"/>
      <c r="AJ45" s="1017"/>
      <c r="AK45" s="1017"/>
      <c r="AL45" s="1017"/>
      <c r="AM45" s="1017"/>
      <c r="AN45" s="1019"/>
    </row>
    <row r="46" spans="1:40" ht="13.5" customHeight="1">
      <c r="A46" s="1020"/>
      <c r="B46" s="1017"/>
      <c r="C46" s="1017"/>
      <c r="D46" s="1017"/>
      <c r="E46" s="1017"/>
      <c r="F46" s="1017"/>
      <c r="G46" s="1017"/>
      <c r="H46" s="1017"/>
      <c r="I46" s="1017"/>
      <c r="J46" s="1017"/>
      <c r="K46" s="1017"/>
      <c r="L46" s="1017"/>
      <c r="M46" s="1017"/>
      <c r="N46" s="1017"/>
      <c r="O46" s="1017"/>
      <c r="P46" s="1017"/>
      <c r="Q46" s="1017"/>
      <c r="R46" s="1017"/>
      <c r="S46" s="1017"/>
      <c r="T46" s="1017"/>
      <c r="U46" s="1017"/>
      <c r="V46" s="1017"/>
      <c r="W46" s="1017"/>
      <c r="X46" s="1017"/>
      <c r="Y46" s="1017"/>
      <c r="Z46" s="1017"/>
      <c r="AA46" s="1017"/>
      <c r="AB46" s="1017"/>
      <c r="AC46" s="1017"/>
      <c r="AD46" s="1017"/>
      <c r="AE46" s="1017"/>
      <c r="AF46" s="1017"/>
      <c r="AG46" s="1017"/>
      <c r="AH46" s="1017"/>
      <c r="AI46" s="1017"/>
      <c r="AJ46" s="1017"/>
      <c r="AK46" s="1017"/>
      <c r="AL46" s="1017"/>
      <c r="AM46" s="1017"/>
      <c r="AN46" s="1019"/>
    </row>
    <row r="47" spans="1:40" ht="13.5" customHeight="1">
      <c r="A47" s="1020"/>
      <c r="B47" s="1017"/>
      <c r="C47" s="1017"/>
      <c r="D47" s="1017"/>
      <c r="E47" s="1017"/>
      <c r="F47" s="1017"/>
      <c r="G47" s="1017"/>
      <c r="H47" s="1017"/>
      <c r="I47" s="1017"/>
      <c r="J47" s="1017"/>
      <c r="K47" s="1017"/>
      <c r="L47" s="1017"/>
      <c r="M47" s="1017"/>
      <c r="N47" s="1017"/>
      <c r="O47" s="1017"/>
      <c r="P47" s="1017"/>
      <c r="Q47" s="1017"/>
      <c r="R47" s="1017"/>
      <c r="S47" s="1017"/>
      <c r="T47" s="1017"/>
      <c r="U47" s="1017"/>
      <c r="V47" s="1017"/>
      <c r="W47" s="1017"/>
      <c r="X47" s="1017"/>
      <c r="Y47" s="1017"/>
      <c r="Z47" s="1017"/>
      <c r="AA47" s="1017"/>
      <c r="AB47" s="1017"/>
      <c r="AC47" s="1017"/>
      <c r="AD47" s="1017"/>
      <c r="AE47" s="1017"/>
      <c r="AF47" s="1017"/>
      <c r="AG47" s="1017"/>
      <c r="AH47" s="1017"/>
      <c r="AI47" s="1017"/>
      <c r="AJ47" s="1017"/>
      <c r="AK47" s="1017"/>
      <c r="AL47" s="1017"/>
      <c r="AM47" s="1017"/>
      <c r="AN47" s="1019"/>
    </row>
    <row r="48" spans="1:40" ht="13.5" customHeight="1">
      <c r="A48" s="1020"/>
      <c r="B48" s="1017"/>
      <c r="C48" s="1017"/>
      <c r="D48" s="1017"/>
      <c r="E48" s="1017"/>
      <c r="F48" s="1017"/>
      <c r="G48" s="1017"/>
      <c r="H48" s="1017"/>
      <c r="I48" s="1017"/>
      <c r="J48" s="1017"/>
      <c r="K48" s="1017"/>
      <c r="L48" s="1017"/>
      <c r="M48" s="1017"/>
      <c r="N48" s="1017"/>
      <c r="O48" s="1017"/>
      <c r="P48" s="1017"/>
      <c r="Q48" s="1017"/>
      <c r="R48" s="1017"/>
      <c r="S48" s="1017"/>
      <c r="T48" s="1017"/>
      <c r="U48" s="1017"/>
      <c r="V48" s="1017"/>
      <c r="W48" s="1017"/>
      <c r="X48" s="1017"/>
      <c r="Y48" s="1017"/>
      <c r="Z48" s="1017"/>
      <c r="AA48" s="1017"/>
      <c r="AB48" s="1017"/>
      <c r="AC48" s="1017"/>
      <c r="AD48" s="1017"/>
      <c r="AE48" s="1017"/>
      <c r="AF48" s="1017"/>
      <c r="AG48" s="1017"/>
      <c r="AH48" s="1017"/>
      <c r="AI48" s="1017"/>
      <c r="AJ48" s="1017"/>
      <c r="AK48" s="1017"/>
      <c r="AL48" s="1017"/>
      <c r="AM48" s="1017"/>
      <c r="AN48" s="1019"/>
    </row>
    <row r="49" spans="1:40" ht="13.5" customHeight="1">
      <c r="A49" s="1020"/>
      <c r="B49" s="1017"/>
      <c r="C49" s="1017"/>
      <c r="D49" s="1017"/>
      <c r="E49" s="1017"/>
      <c r="F49" s="1017"/>
      <c r="G49" s="1017"/>
      <c r="H49" s="1017"/>
      <c r="I49" s="1017"/>
      <c r="J49" s="1017"/>
      <c r="K49" s="1017"/>
      <c r="L49" s="1017"/>
      <c r="M49" s="1017"/>
      <c r="N49" s="1017"/>
      <c r="O49" s="1017"/>
      <c r="P49" s="1017"/>
      <c r="Q49" s="1017"/>
      <c r="R49" s="1017"/>
      <c r="S49" s="1017"/>
      <c r="T49" s="1017"/>
      <c r="U49" s="1017"/>
      <c r="V49" s="1017"/>
      <c r="W49" s="1017"/>
      <c r="X49" s="1017"/>
      <c r="Y49" s="1017"/>
      <c r="Z49" s="1017"/>
      <c r="AA49" s="1017"/>
      <c r="AB49" s="1017"/>
      <c r="AC49" s="1017"/>
      <c r="AD49" s="1017"/>
      <c r="AE49" s="1017"/>
      <c r="AF49" s="1017"/>
      <c r="AG49" s="1017"/>
      <c r="AH49" s="1017"/>
      <c r="AI49" s="1017"/>
      <c r="AJ49" s="1017"/>
      <c r="AK49" s="1017"/>
      <c r="AL49" s="1017"/>
      <c r="AM49" s="1017"/>
      <c r="AN49" s="1019"/>
    </row>
    <row r="50" spans="1:40" ht="13.5" customHeight="1">
      <c r="A50" s="1020"/>
      <c r="B50" s="1017"/>
      <c r="C50" s="1017"/>
      <c r="D50" s="1017"/>
      <c r="E50" s="1017"/>
      <c r="F50" s="1017"/>
      <c r="G50" s="1017"/>
      <c r="H50" s="1017"/>
      <c r="I50" s="1017"/>
      <c r="J50" s="1017"/>
      <c r="K50" s="1017"/>
      <c r="L50" s="1017"/>
      <c r="M50" s="1017"/>
      <c r="N50" s="1017"/>
      <c r="O50" s="1017"/>
      <c r="P50" s="1017"/>
      <c r="Q50" s="1017"/>
      <c r="R50" s="1017"/>
      <c r="S50" s="1017"/>
      <c r="T50" s="1017"/>
      <c r="U50" s="1017"/>
      <c r="V50" s="1017"/>
      <c r="W50" s="1017"/>
      <c r="X50" s="1017"/>
      <c r="Y50" s="1017"/>
      <c r="Z50" s="1017"/>
      <c r="AA50" s="1017"/>
      <c r="AB50" s="1017"/>
      <c r="AC50" s="1017"/>
      <c r="AD50" s="1017"/>
      <c r="AE50" s="1017"/>
      <c r="AF50" s="1017"/>
      <c r="AG50" s="1017"/>
      <c r="AH50" s="1017"/>
      <c r="AI50" s="1017"/>
      <c r="AJ50" s="1017"/>
      <c r="AK50" s="1017"/>
      <c r="AL50" s="1017"/>
      <c r="AM50" s="1017"/>
      <c r="AN50" s="1019"/>
    </row>
    <row r="51" spans="1:40" ht="13.5" customHeight="1">
      <c r="A51" s="1020"/>
      <c r="B51" s="1017"/>
      <c r="C51" s="1017"/>
      <c r="D51" s="1017"/>
      <c r="E51" s="1017"/>
      <c r="F51" s="1017"/>
      <c r="G51" s="1017"/>
      <c r="H51" s="1017"/>
      <c r="I51" s="1017"/>
      <c r="J51" s="1017"/>
      <c r="K51" s="1017"/>
      <c r="L51" s="1017"/>
      <c r="M51" s="1017"/>
      <c r="N51" s="1017"/>
      <c r="O51" s="1017"/>
      <c r="P51" s="1017"/>
      <c r="Q51" s="1017"/>
      <c r="R51" s="1017"/>
      <c r="S51" s="1017"/>
      <c r="T51" s="1017"/>
      <c r="U51" s="1017"/>
      <c r="V51" s="1017"/>
      <c r="W51" s="1017"/>
      <c r="X51" s="1017"/>
      <c r="Y51" s="1017"/>
      <c r="Z51" s="1017"/>
      <c r="AA51" s="1017"/>
      <c r="AB51" s="1017"/>
      <c r="AC51" s="1017"/>
      <c r="AD51" s="1017"/>
      <c r="AE51" s="1017"/>
      <c r="AF51" s="1017"/>
      <c r="AG51" s="1017"/>
      <c r="AH51" s="1017"/>
      <c r="AI51" s="1017"/>
      <c r="AJ51" s="1017"/>
      <c r="AK51" s="1017"/>
      <c r="AL51" s="1017"/>
      <c r="AM51" s="1017"/>
      <c r="AN51" s="1019"/>
    </row>
    <row r="52" spans="1:40" ht="13.5" customHeight="1">
      <c r="A52" s="1020"/>
      <c r="B52" s="1017"/>
      <c r="C52" s="1017"/>
      <c r="D52" s="1017"/>
      <c r="E52" s="1017"/>
      <c r="F52" s="1017"/>
      <c r="G52" s="1017"/>
      <c r="H52" s="1017"/>
      <c r="I52" s="1017"/>
      <c r="J52" s="1017"/>
      <c r="K52" s="1017"/>
      <c r="L52" s="1017"/>
      <c r="M52" s="1017"/>
      <c r="N52" s="1017"/>
      <c r="O52" s="1017"/>
      <c r="P52" s="1017"/>
      <c r="Q52" s="1017"/>
      <c r="R52" s="1017"/>
      <c r="S52" s="1017"/>
      <c r="T52" s="1017"/>
      <c r="U52" s="1017"/>
      <c r="V52" s="1017"/>
      <c r="W52" s="1017"/>
      <c r="X52" s="1017"/>
      <c r="Y52" s="1017"/>
      <c r="Z52" s="1017"/>
      <c r="AA52" s="1017"/>
      <c r="AB52" s="1017"/>
      <c r="AC52" s="1017"/>
      <c r="AD52" s="1017"/>
      <c r="AE52" s="1017"/>
      <c r="AF52" s="1017"/>
      <c r="AG52" s="1017"/>
      <c r="AH52" s="1017"/>
      <c r="AI52" s="1017"/>
      <c r="AJ52" s="1017"/>
      <c r="AK52" s="1017"/>
      <c r="AL52" s="1017"/>
      <c r="AM52" s="1017"/>
      <c r="AN52" s="1019"/>
    </row>
    <row r="53" spans="1:40" ht="13.5" customHeight="1">
      <c r="A53" s="1020"/>
      <c r="B53" s="1017"/>
      <c r="C53" s="1017"/>
      <c r="D53" s="1017"/>
      <c r="E53" s="1017"/>
      <c r="F53" s="1017"/>
      <c r="G53" s="1017"/>
      <c r="H53" s="1017"/>
      <c r="I53" s="1017"/>
      <c r="J53" s="1017"/>
      <c r="K53" s="1017"/>
      <c r="L53" s="1017"/>
      <c r="M53" s="1017"/>
      <c r="N53" s="1017"/>
      <c r="O53" s="1017"/>
      <c r="P53" s="1017"/>
      <c r="Q53" s="1017"/>
      <c r="R53" s="1017"/>
      <c r="S53" s="1017"/>
      <c r="T53" s="1017"/>
      <c r="U53" s="1017"/>
      <c r="V53" s="1017"/>
      <c r="W53" s="1017"/>
      <c r="X53" s="1017"/>
      <c r="Y53" s="1017"/>
      <c r="Z53" s="1017"/>
      <c r="AA53" s="1017"/>
      <c r="AB53" s="1017"/>
      <c r="AC53" s="1017"/>
      <c r="AD53" s="1017"/>
      <c r="AE53" s="1017"/>
      <c r="AF53" s="1017"/>
      <c r="AG53" s="1017"/>
      <c r="AH53" s="1017"/>
      <c r="AI53" s="1017"/>
      <c r="AJ53" s="1017"/>
      <c r="AK53" s="1017"/>
      <c r="AL53" s="1017"/>
      <c r="AM53" s="1017"/>
      <c r="AN53" s="1019"/>
    </row>
    <row r="54" spans="1:40" ht="13.5" customHeight="1">
      <c r="A54" s="1020"/>
      <c r="B54" s="1017"/>
      <c r="C54" s="1017"/>
      <c r="D54" s="1017"/>
      <c r="E54" s="1017"/>
      <c r="F54" s="1017"/>
      <c r="G54" s="1017"/>
      <c r="H54" s="1017"/>
      <c r="I54" s="1017"/>
      <c r="J54" s="1017"/>
      <c r="K54" s="1017"/>
      <c r="L54" s="1017"/>
      <c r="M54" s="1017"/>
      <c r="N54" s="1017"/>
      <c r="O54" s="1017"/>
      <c r="P54" s="1017"/>
      <c r="Q54" s="1017"/>
      <c r="R54" s="1017"/>
      <c r="S54" s="1017"/>
      <c r="T54" s="1017"/>
      <c r="U54" s="1017"/>
      <c r="V54" s="1017"/>
      <c r="W54" s="1017"/>
      <c r="X54" s="1017"/>
      <c r="Y54" s="1017"/>
      <c r="Z54" s="1017"/>
      <c r="AA54" s="1017"/>
      <c r="AB54" s="1017"/>
      <c r="AC54" s="1017"/>
      <c r="AD54" s="1017"/>
      <c r="AE54" s="1017"/>
      <c r="AF54" s="1017"/>
      <c r="AG54" s="1017"/>
      <c r="AH54" s="1017"/>
      <c r="AI54" s="1017"/>
      <c r="AJ54" s="1017"/>
      <c r="AK54" s="1017"/>
      <c r="AL54" s="1017"/>
      <c r="AM54" s="1017"/>
      <c r="AN54" s="1019"/>
    </row>
    <row r="55" spans="1:40" ht="13.5" customHeight="1">
      <c r="A55" s="1020"/>
      <c r="B55" s="1017"/>
      <c r="C55" s="1017"/>
      <c r="D55" s="1017"/>
      <c r="E55" s="1017"/>
      <c r="F55" s="1017"/>
      <c r="G55" s="1017"/>
      <c r="H55" s="1017"/>
      <c r="I55" s="1017"/>
      <c r="J55" s="1017"/>
      <c r="K55" s="1017"/>
      <c r="L55" s="1017"/>
      <c r="M55" s="1017"/>
      <c r="N55" s="1017"/>
      <c r="O55" s="1017"/>
      <c r="P55" s="1017"/>
      <c r="Q55" s="1017"/>
      <c r="R55" s="1017"/>
      <c r="S55" s="1017"/>
      <c r="T55" s="1017"/>
      <c r="U55" s="1017"/>
      <c r="V55" s="1017"/>
      <c r="W55" s="1017"/>
      <c r="X55" s="1017"/>
      <c r="Y55" s="1017"/>
      <c r="Z55" s="1017"/>
      <c r="AA55" s="1017"/>
      <c r="AB55" s="1017"/>
      <c r="AC55" s="1017"/>
      <c r="AD55" s="1017"/>
      <c r="AE55" s="1017"/>
      <c r="AF55" s="1017"/>
      <c r="AG55" s="1017"/>
      <c r="AH55" s="1017"/>
      <c r="AI55" s="1017"/>
      <c r="AJ55" s="1017"/>
      <c r="AK55" s="1017"/>
      <c r="AL55" s="1017"/>
      <c r="AM55" s="1017"/>
      <c r="AN55" s="1019"/>
    </row>
    <row r="56" spans="1:40" ht="13.5" customHeight="1">
      <c r="A56" s="1020"/>
      <c r="B56" s="1017"/>
      <c r="C56" s="1017"/>
      <c r="D56" s="1017"/>
      <c r="E56" s="1017"/>
      <c r="F56" s="1017"/>
      <c r="G56" s="1017"/>
      <c r="H56" s="1017"/>
      <c r="I56" s="1017"/>
      <c r="J56" s="1017"/>
      <c r="K56" s="1017"/>
      <c r="L56" s="1017"/>
      <c r="M56" s="1017"/>
      <c r="N56" s="1017"/>
      <c r="O56" s="1017"/>
      <c r="P56" s="1017"/>
      <c r="Q56" s="1017"/>
      <c r="R56" s="1017"/>
      <c r="S56" s="1017"/>
      <c r="T56" s="1017"/>
      <c r="U56" s="1017"/>
      <c r="V56" s="1017"/>
      <c r="W56" s="1017"/>
      <c r="X56" s="1017"/>
      <c r="Y56" s="1017"/>
      <c r="Z56" s="1017"/>
      <c r="AA56" s="1017"/>
      <c r="AB56" s="1017"/>
      <c r="AC56" s="1017"/>
      <c r="AD56" s="1017"/>
      <c r="AE56" s="1017"/>
      <c r="AF56" s="1017"/>
      <c r="AG56" s="1017"/>
      <c r="AH56" s="1017"/>
      <c r="AI56" s="1017"/>
      <c r="AJ56" s="995"/>
      <c r="AK56" s="995"/>
      <c r="AL56" s="995"/>
      <c r="AM56" s="995"/>
      <c r="AN56" s="1019"/>
    </row>
    <row r="57" spans="1:40" ht="13.5" customHeight="1">
      <c r="A57" s="1021"/>
      <c r="B57" s="966"/>
      <c r="C57" s="966"/>
      <c r="D57" s="966"/>
      <c r="E57" s="966"/>
      <c r="F57" s="966"/>
      <c r="G57" s="966"/>
      <c r="H57" s="980"/>
      <c r="I57" s="980"/>
      <c r="J57" s="980"/>
      <c r="K57" s="980"/>
      <c r="L57" s="980"/>
      <c r="M57" s="980"/>
      <c r="N57" s="980"/>
      <c r="O57" s="980"/>
      <c r="P57" s="980"/>
      <c r="Q57" s="980"/>
      <c r="R57" s="980"/>
      <c r="S57" s="980"/>
      <c r="T57" s="980"/>
      <c r="U57" s="980"/>
      <c r="V57" s="980"/>
      <c r="W57" s="980"/>
      <c r="X57" s="980"/>
      <c r="Y57" s="980"/>
      <c r="Z57" s="980"/>
      <c r="AA57" s="980"/>
      <c r="AB57" s="980"/>
      <c r="AC57" s="980"/>
      <c r="AD57" s="980"/>
      <c r="AE57" s="980"/>
      <c r="AF57" s="980"/>
      <c r="AG57" s="980"/>
      <c r="AH57" s="980"/>
      <c r="AI57" s="980"/>
      <c r="AJ57" s="983"/>
      <c r="AK57" s="983"/>
      <c r="AL57" s="983"/>
      <c r="AM57" s="983"/>
      <c r="AN57" s="984"/>
    </row>
    <row r="58" spans="1:40" ht="13.5" customHeight="1">
      <c r="A58" s="1021"/>
      <c r="B58" s="966"/>
      <c r="C58" s="966"/>
      <c r="D58" s="966"/>
      <c r="E58" s="966"/>
      <c r="F58" s="966"/>
      <c r="G58" s="966"/>
      <c r="H58" s="980"/>
      <c r="I58" s="980"/>
      <c r="J58" s="980"/>
      <c r="K58" s="980"/>
      <c r="L58" s="980"/>
      <c r="M58" s="980"/>
      <c r="N58" s="980"/>
      <c r="O58" s="980"/>
      <c r="P58" s="980"/>
      <c r="Q58" s="980"/>
      <c r="R58" s="980"/>
      <c r="S58" s="980"/>
      <c r="T58" s="980"/>
      <c r="U58" s="980"/>
      <c r="V58" s="980"/>
      <c r="W58" s="980"/>
      <c r="X58" s="980"/>
      <c r="Y58" s="980"/>
      <c r="Z58" s="980"/>
      <c r="AA58" s="980"/>
      <c r="AB58" s="980"/>
      <c r="AC58" s="980"/>
      <c r="AD58" s="980"/>
      <c r="AE58" s="980"/>
      <c r="AF58" s="980"/>
      <c r="AG58" s="980"/>
      <c r="AH58" s="980"/>
      <c r="AI58" s="980"/>
      <c r="AJ58" s="983"/>
      <c r="AK58" s="983"/>
      <c r="AL58" s="983"/>
      <c r="AM58" s="983"/>
      <c r="AN58" s="984"/>
    </row>
    <row r="59" spans="1:40" ht="13.5" customHeight="1" thickBot="1">
      <c r="A59" s="1022"/>
      <c r="B59" s="1023"/>
      <c r="C59" s="1023"/>
      <c r="D59" s="1023"/>
      <c r="E59" s="1023"/>
      <c r="F59" s="1023"/>
      <c r="G59" s="1023"/>
      <c r="H59" s="989"/>
      <c r="I59" s="989"/>
      <c r="J59" s="989"/>
      <c r="K59" s="989"/>
      <c r="L59" s="989"/>
      <c r="M59" s="989"/>
      <c r="N59" s="989"/>
      <c r="O59" s="989"/>
      <c r="P59" s="989"/>
      <c r="Q59" s="989"/>
      <c r="R59" s="989"/>
      <c r="S59" s="989"/>
      <c r="T59" s="989"/>
      <c r="U59" s="989"/>
      <c r="V59" s="989"/>
      <c r="W59" s="989"/>
      <c r="X59" s="989"/>
      <c r="Y59" s="989"/>
      <c r="Z59" s="989"/>
      <c r="AA59" s="989"/>
      <c r="AB59" s="989"/>
      <c r="AC59" s="989"/>
      <c r="AD59" s="989"/>
      <c r="AE59" s="989"/>
      <c r="AF59" s="989"/>
      <c r="AG59" s="989"/>
      <c r="AH59" s="989"/>
      <c r="AI59" s="989"/>
      <c r="AJ59" s="1024"/>
      <c r="AK59" s="1024"/>
      <c r="AL59" s="1024"/>
      <c r="AM59" s="1024"/>
      <c r="AN59" s="1006"/>
    </row>
    <row r="60" spans="1:41" ht="13.5"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8"/>
    </row>
    <row r="61" spans="1:40" ht="13.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sheetProtection password="9350" sheet="1" scenarios="1" formatCells="0" selectLockedCells="1"/>
  <mergeCells count="126">
    <mergeCell ref="A3:AM3"/>
    <mergeCell ref="A4:AN4"/>
    <mergeCell ref="A1:AN1"/>
    <mergeCell ref="C20:C24"/>
    <mergeCell ref="AC10:AK12"/>
    <mergeCell ref="C14:G17"/>
    <mergeCell ref="H14:P14"/>
    <mergeCell ref="H15:P15"/>
    <mergeCell ref="H16:K17"/>
    <mergeCell ref="H10:P10"/>
    <mergeCell ref="H12:P12"/>
    <mergeCell ref="H11:P11"/>
    <mergeCell ref="D28:H31"/>
    <mergeCell ref="L16:P16"/>
    <mergeCell ref="L17:P17"/>
    <mergeCell ref="D25:H26"/>
    <mergeCell ref="I23:M23"/>
    <mergeCell ref="I24:M24"/>
    <mergeCell ref="D23:H24"/>
    <mergeCell ref="N23:P23"/>
    <mergeCell ref="AC7:AK7"/>
    <mergeCell ref="AC8:AK8"/>
    <mergeCell ref="AM23:AM24"/>
    <mergeCell ref="AM28:AM29"/>
    <mergeCell ref="AC25:AK26"/>
    <mergeCell ref="AM30:AM31"/>
    <mergeCell ref="AM33:AM34"/>
    <mergeCell ref="Z17:AA17"/>
    <mergeCell ref="AC32:AK34"/>
    <mergeCell ref="AC22:AK22"/>
    <mergeCell ref="AC24:AG24"/>
    <mergeCell ref="AH24:AK24"/>
    <mergeCell ref="AC23:AG23"/>
    <mergeCell ref="AH23:AK23"/>
    <mergeCell ref="AC27:AK27"/>
    <mergeCell ref="AL6:AN6"/>
    <mergeCell ref="AM14:AM17"/>
    <mergeCell ref="AN14:AN16"/>
    <mergeCell ref="AM10:AM12"/>
    <mergeCell ref="AN10:AN12"/>
    <mergeCell ref="AN21:AN30"/>
    <mergeCell ref="AN32:AN33"/>
    <mergeCell ref="AM20:AM21"/>
    <mergeCell ref="W7:AB7"/>
    <mergeCell ref="W12:AB12"/>
    <mergeCell ref="W8:AB8"/>
    <mergeCell ref="AC14:AK17"/>
    <mergeCell ref="AC28:AK31"/>
    <mergeCell ref="W33:AB33"/>
    <mergeCell ref="W26:AB26"/>
    <mergeCell ref="Q14:V14"/>
    <mergeCell ref="Q15:V15"/>
    <mergeCell ref="W14:AB14"/>
    <mergeCell ref="W15:AB15"/>
    <mergeCell ref="Q10:V10"/>
    <mergeCell ref="W10:AB10"/>
    <mergeCell ref="Q11:V11"/>
    <mergeCell ref="W11:AB11"/>
    <mergeCell ref="C8:P8"/>
    <mergeCell ref="A7:A17"/>
    <mergeCell ref="B7:B17"/>
    <mergeCell ref="Q20:V20"/>
    <mergeCell ref="Q8:V8"/>
    <mergeCell ref="Q12:V12"/>
    <mergeCell ref="Q7:V7"/>
    <mergeCell ref="Q16:V16"/>
    <mergeCell ref="R17:S17"/>
    <mergeCell ref="T17:U17"/>
    <mergeCell ref="A19:B34"/>
    <mergeCell ref="C10:G12"/>
    <mergeCell ref="W20:AB20"/>
    <mergeCell ref="W22:AB22"/>
    <mergeCell ref="W30:AB30"/>
    <mergeCell ref="W27:AB27"/>
    <mergeCell ref="W16:AB16"/>
    <mergeCell ref="X17:Y17"/>
    <mergeCell ref="Q29:V29"/>
    <mergeCell ref="W29:AB29"/>
    <mergeCell ref="Q30:V30"/>
    <mergeCell ref="Q22:V22"/>
    <mergeCell ref="C25:C34"/>
    <mergeCell ref="D32:H34"/>
    <mergeCell ref="I33:K34"/>
    <mergeCell ref="I30:K31"/>
    <mergeCell ref="L30:P30"/>
    <mergeCell ref="L31:P31"/>
    <mergeCell ref="Q27:V27"/>
    <mergeCell ref="Q26:V26"/>
    <mergeCell ref="Q33:V33"/>
    <mergeCell ref="Z34:AA34"/>
    <mergeCell ref="I32:P32"/>
    <mergeCell ref="W32:AB32"/>
    <mergeCell ref="Q32:V32"/>
    <mergeCell ref="L33:P33"/>
    <mergeCell ref="L34:P34"/>
    <mergeCell ref="R34:S34"/>
    <mergeCell ref="T34:U34"/>
    <mergeCell ref="X34:Y34"/>
    <mergeCell ref="Q23:V23"/>
    <mergeCell ref="R31:S31"/>
    <mergeCell ref="Q28:V28"/>
    <mergeCell ref="W28:AB28"/>
    <mergeCell ref="U31:V31"/>
    <mergeCell ref="Q24:V24"/>
    <mergeCell ref="W23:AB23"/>
    <mergeCell ref="W24:AB24"/>
    <mergeCell ref="X31:Y31"/>
    <mergeCell ref="AA31:AB31"/>
    <mergeCell ref="N24:P24"/>
    <mergeCell ref="I25:P25"/>
    <mergeCell ref="I26:P26"/>
    <mergeCell ref="D27:P27"/>
    <mergeCell ref="I28:P28"/>
    <mergeCell ref="I29:P29"/>
    <mergeCell ref="W25:AB25"/>
    <mergeCell ref="Q25:V25"/>
    <mergeCell ref="D20:P20"/>
    <mergeCell ref="D21:P21"/>
    <mergeCell ref="D22:P22"/>
    <mergeCell ref="AC19:AK19"/>
    <mergeCell ref="AC20:AK20"/>
    <mergeCell ref="AC21:AK21"/>
    <mergeCell ref="Q19:V19"/>
    <mergeCell ref="W19:AB19"/>
    <mergeCell ref="Q21:V21"/>
    <mergeCell ref="W21:AB21"/>
  </mergeCells>
  <printOptions/>
  <pageMargins left="0.7874015748031497" right="0.3937007874015748" top="0.55" bottom="0.1968503937007874" header="0.4" footer="0.34"/>
  <pageSetup horizontalDpi="300" verticalDpi="300" orientation="portrait" paperSize="9" r:id="rId1"/>
  <headerFooter alignWithMargins="0">
    <oddHeader>&amp;L&amp;"ＭＳ Ｐ明朝,標準"&amp;8H24-070</oddHeader>
  </headerFooter>
</worksheet>
</file>

<file path=xl/worksheets/sheet9.xml><?xml version="1.0" encoding="utf-8"?>
<worksheet xmlns="http://schemas.openxmlformats.org/spreadsheetml/2006/main" xmlns:r="http://schemas.openxmlformats.org/officeDocument/2006/relationships">
  <dimension ref="A1:AU88"/>
  <sheetViews>
    <sheetView showGridLines="0" view="pageBreakPreview" zoomScaleSheetLayoutView="100" workbookViewId="0" topLeftCell="A1">
      <selection activeCell="AE11" sqref="AE11:AG11"/>
    </sheetView>
  </sheetViews>
  <sheetFormatPr defaultColWidth="9.00390625" defaultRowHeight="13.5"/>
  <cols>
    <col min="1" max="1" width="2.00390625" style="0" customWidth="1"/>
    <col min="2" max="2" width="2.125" style="0" customWidth="1"/>
    <col min="3" max="3" width="1.75390625" style="0" customWidth="1"/>
    <col min="4" max="38" width="2.125" style="0" customWidth="1"/>
    <col min="39" max="39" width="2.75390625" style="0" customWidth="1"/>
    <col min="40" max="40" width="3.75390625" style="0" customWidth="1"/>
    <col min="41" max="41" width="2.875" style="0" customWidth="1"/>
    <col min="42" max="42" width="3.00390625" style="0" customWidth="1"/>
    <col min="43" max="46" width="2.25390625" style="0" customWidth="1"/>
  </cols>
  <sheetData>
    <row r="1" spans="1:44" ht="15.75" customHeight="1">
      <c r="A1" s="1875" t="s">
        <v>100</v>
      </c>
      <c r="B1" s="1875"/>
      <c r="C1" s="1875"/>
      <c r="D1" s="1875"/>
      <c r="E1" s="1875"/>
      <c r="F1" s="1875"/>
      <c r="G1" s="1875"/>
      <c r="H1" s="1875"/>
      <c r="I1" s="1875"/>
      <c r="J1" s="1875"/>
      <c r="K1" s="1875"/>
      <c r="L1" s="1875"/>
      <c r="M1" s="1875"/>
      <c r="N1" s="1875"/>
      <c r="O1" s="1875"/>
      <c r="P1" s="1875"/>
      <c r="Q1" s="1875"/>
      <c r="R1" s="1875"/>
      <c r="S1" s="1875"/>
      <c r="T1" s="1875"/>
      <c r="U1" s="1875"/>
      <c r="V1" s="1875"/>
      <c r="W1" s="1875"/>
      <c r="X1" s="1875"/>
      <c r="Y1" s="1875"/>
      <c r="Z1" s="1875"/>
      <c r="AA1" s="1875"/>
      <c r="AB1" s="1875"/>
      <c r="AC1" s="1875"/>
      <c r="AD1" s="1875"/>
      <c r="AE1" s="1875"/>
      <c r="AF1" s="1875"/>
      <c r="AG1" s="1875"/>
      <c r="AH1" s="1875"/>
      <c r="AI1" s="1875"/>
      <c r="AJ1" s="1875"/>
      <c r="AK1" s="1875"/>
      <c r="AL1" s="1875"/>
      <c r="AM1" s="12"/>
      <c r="AN1" s="12"/>
      <c r="AO1" s="12"/>
      <c r="AP1" s="12"/>
      <c r="AQ1" s="12"/>
      <c r="AR1" s="12"/>
    </row>
    <row r="2" spans="1:44" ht="13.5" customHeight="1">
      <c r="A2" s="14"/>
      <c r="B2" s="12"/>
      <c r="C2" s="12"/>
      <c r="D2" s="12"/>
      <c r="E2" s="12"/>
      <c r="F2" s="12"/>
      <c r="G2" s="12"/>
      <c r="H2" s="12"/>
      <c r="I2" s="12"/>
      <c r="J2" s="12"/>
      <c r="K2" s="12"/>
      <c r="L2" s="12"/>
      <c r="M2" s="14"/>
      <c r="N2" s="223"/>
      <c r="O2" s="223"/>
      <c r="P2" s="12"/>
      <c r="Q2" s="12"/>
      <c r="R2" s="12"/>
      <c r="S2" s="12"/>
      <c r="T2" s="222"/>
      <c r="U2" s="37"/>
      <c r="V2" s="230"/>
      <c r="W2" s="230"/>
      <c r="X2" s="230"/>
      <c r="Y2" s="230"/>
      <c r="Z2" s="230"/>
      <c r="AA2" s="12"/>
      <c r="AB2" s="12"/>
      <c r="AC2" s="12"/>
      <c r="AD2" s="12"/>
      <c r="AE2" s="12"/>
      <c r="AF2" s="12"/>
      <c r="AG2" s="12"/>
      <c r="AH2" s="12"/>
      <c r="AI2" s="12"/>
      <c r="AJ2" s="12"/>
      <c r="AK2" s="12"/>
      <c r="AL2" s="12"/>
      <c r="AM2" s="12"/>
      <c r="AN2" s="12"/>
      <c r="AO2" s="12"/>
      <c r="AP2" s="12"/>
      <c r="AQ2" s="12"/>
      <c r="AR2" s="12"/>
    </row>
    <row r="3" spans="1:44" ht="15" customHeight="1">
      <c r="A3" s="1613" t="s">
        <v>713</v>
      </c>
      <c r="B3" s="1613"/>
      <c r="C3" s="1613"/>
      <c r="D3" s="1613"/>
      <c r="E3" s="1613"/>
      <c r="F3" s="1613"/>
      <c r="G3" s="1613"/>
      <c r="H3" s="1613"/>
      <c r="I3" s="1613"/>
      <c r="J3" s="1613"/>
      <c r="K3" s="1613"/>
      <c r="L3" s="1613"/>
      <c r="M3" s="1613"/>
      <c r="N3" s="1613"/>
      <c r="O3" s="1613"/>
      <c r="P3" s="1613"/>
      <c r="Q3" s="1613"/>
      <c r="R3" s="1613"/>
      <c r="S3" s="1613"/>
      <c r="T3" s="1613"/>
      <c r="U3" s="1613"/>
      <c r="V3" s="1613"/>
      <c r="W3" s="1613"/>
      <c r="X3" s="1613"/>
      <c r="Y3" s="1613"/>
      <c r="Z3" s="1613"/>
      <c r="AA3" s="1613"/>
      <c r="AB3" s="1613"/>
      <c r="AC3" s="1613"/>
      <c r="AD3" s="1613"/>
      <c r="AE3" s="1613"/>
      <c r="AF3" s="1613"/>
      <c r="AG3" s="1613"/>
      <c r="AH3" s="1613"/>
      <c r="AI3" s="1613"/>
      <c r="AJ3" s="1613"/>
      <c r="AK3" s="1613"/>
      <c r="AL3" s="1613"/>
      <c r="AM3" s="1613"/>
      <c r="AN3" s="12"/>
      <c r="AO3" s="12"/>
      <c r="AP3" s="12"/>
      <c r="AQ3" s="12"/>
      <c r="AR3" s="12"/>
    </row>
    <row r="4" spans="1:45" ht="16.5" customHeight="1" thickBot="1">
      <c r="A4" s="1959" t="s">
        <v>281</v>
      </c>
      <c r="B4" s="1959"/>
      <c r="C4" s="1959"/>
      <c r="D4" s="1959"/>
      <c r="E4" s="1959"/>
      <c r="F4" s="1959"/>
      <c r="G4" s="1959"/>
      <c r="H4" s="1959"/>
      <c r="I4" s="1959"/>
      <c r="J4" s="1959"/>
      <c r="K4" s="1959"/>
      <c r="L4" s="1959"/>
      <c r="M4" s="1959"/>
      <c r="N4" s="1959"/>
      <c r="O4" s="1959"/>
      <c r="P4" s="1959"/>
      <c r="Q4" s="1959"/>
      <c r="R4" s="1959"/>
      <c r="S4" s="1959"/>
      <c r="T4" s="1959"/>
      <c r="U4" s="1959"/>
      <c r="V4" s="1959"/>
      <c r="W4" s="1959"/>
      <c r="X4" s="1959"/>
      <c r="Y4" s="1959"/>
      <c r="Z4" s="1959"/>
      <c r="AA4" s="1959"/>
      <c r="AB4" s="1959"/>
      <c r="AC4" s="1959"/>
      <c r="AD4" s="1959"/>
      <c r="AE4" s="1959"/>
      <c r="AF4" s="1959"/>
      <c r="AG4" s="1959"/>
      <c r="AH4" s="1959"/>
      <c r="AI4" s="1959"/>
      <c r="AJ4" s="1959"/>
      <c r="AK4" s="1959"/>
      <c r="AL4" s="1959"/>
      <c r="AM4" s="233"/>
      <c r="AN4" s="233"/>
      <c r="AO4" s="233"/>
      <c r="AP4" s="261"/>
      <c r="AQ4" s="14"/>
      <c r="AR4" s="14"/>
      <c r="AS4" s="8"/>
    </row>
    <row r="5" spans="1:44" ht="13.5" customHeight="1">
      <c r="A5" s="20"/>
      <c r="B5" s="14"/>
      <c r="C5" s="383"/>
      <c r="D5" s="377"/>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8"/>
      <c r="AF5" s="378"/>
      <c r="AG5" s="378"/>
      <c r="AH5" s="378"/>
      <c r="AI5" s="378"/>
      <c r="AJ5" s="378"/>
      <c r="AK5" s="378"/>
      <c r="AL5" s="378"/>
      <c r="AM5" s="379"/>
      <c r="AN5" s="379"/>
      <c r="AO5" s="380"/>
      <c r="AP5" s="14"/>
      <c r="AQ5" s="14"/>
      <c r="AR5" s="14"/>
    </row>
    <row r="6" spans="1:44" ht="13.5" customHeight="1">
      <c r="A6" s="20"/>
      <c r="B6" s="14"/>
      <c r="C6" s="35"/>
      <c r="D6" s="36"/>
      <c r="E6" s="12"/>
      <c r="F6" s="12"/>
      <c r="G6" s="12"/>
      <c r="H6" s="12"/>
      <c r="I6" s="12"/>
      <c r="J6" s="12"/>
      <c r="K6" s="12"/>
      <c r="L6" s="12"/>
      <c r="M6" s="12"/>
      <c r="N6" s="12"/>
      <c r="O6" s="14"/>
      <c r="P6" s="14"/>
      <c r="Q6" s="14"/>
      <c r="R6" s="14"/>
      <c r="S6" s="14"/>
      <c r="T6" s="14"/>
      <c r="U6" s="12"/>
      <c r="V6" s="12"/>
      <c r="W6" s="12"/>
      <c r="X6" s="12"/>
      <c r="Y6" s="14"/>
      <c r="Z6" s="14"/>
      <c r="AA6" s="14"/>
      <c r="AB6" s="14"/>
      <c r="AC6" s="14"/>
      <c r="AD6" s="14"/>
      <c r="AE6" s="14"/>
      <c r="AF6" s="14"/>
      <c r="AG6" s="14"/>
      <c r="AH6" s="14"/>
      <c r="AI6" s="14"/>
      <c r="AJ6" s="14"/>
      <c r="AK6" s="14"/>
      <c r="AL6" s="14"/>
      <c r="AM6" s="14"/>
      <c r="AN6" s="14"/>
      <c r="AO6" s="19"/>
      <c r="AP6" s="14"/>
      <c r="AQ6" s="14"/>
      <c r="AR6" s="14"/>
    </row>
    <row r="7" spans="1:44" ht="13.5" customHeight="1">
      <c r="A7" s="20"/>
      <c r="B7" s="14"/>
      <c r="C7" s="35"/>
      <c r="D7" s="36"/>
      <c r="E7" s="12"/>
      <c r="G7" s="12"/>
      <c r="I7" s="14" t="s">
        <v>282</v>
      </c>
      <c r="K7" s="14"/>
      <c r="L7" s="14"/>
      <c r="M7" s="14"/>
      <c r="N7" s="14"/>
      <c r="O7" s="395"/>
      <c r="P7" s="395"/>
      <c r="Q7" s="395"/>
      <c r="R7" s="404"/>
      <c r="S7" s="404"/>
      <c r="T7" s="395"/>
      <c r="U7" s="12" t="s">
        <v>460</v>
      </c>
      <c r="V7" s="12"/>
      <c r="W7" s="12"/>
      <c r="X7" s="14"/>
      <c r="Y7" s="14"/>
      <c r="Z7" s="40"/>
      <c r="AA7" s="14"/>
      <c r="AB7" s="28"/>
      <c r="AC7" s="28"/>
      <c r="AD7" s="28"/>
      <c r="AE7" s="28"/>
      <c r="AF7" s="28"/>
      <c r="AG7" s="28"/>
      <c r="AH7" s="28"/>
      <c r="AI7" s="28"/>
      <c r="AJ7" s="28"/>
      <c r="AK7" s="28"/>
      <c r="AL7" s="28"/>
      <c r="AM7" s="28"/>
      <c r="AN7" s="28"/>
      <c r="AO7" s="19"/>
      <c r="AP7" s="14"/>
      <c r="AQ7" s="14"/>
      <c r="AR7" s="14"/>
    </row>
    <row r="8" spans="1:44" ht="13.5" customHeight="1">
      <c r="A8" s="20"/>
      <c r="B8" s="14"/>
      <c r="C8" s="1909" t="s">
        <v>283</v>
      </c>
      <c r="D8" s="1778"/>
      <c r="E8" s="12"/>
      <c r="F8" s="12"/>
      <c r="G8" s="36"/>
      <c r="K8" s="14" t="s">
        <v>461</v>
      </c>
      <c r="L8" s="14"/>
      <c r="M8" s="14"/>
      <c r="N8" s="14"/>
      <c r="O8" s="395"/>
      <c r="P8" s="395"/>
      <c r="Q8" s="395"/>
      <c r="R8" s="381"/>
      <c r="S8" s="381"/>
      <c r="T8" s="395"/>
      <c r="U8" s="12"/>
      <c r="W8" s="12"/>
      <c r="X8" s="14"/>
      <c r="Y8" s="28"/>
      <c r="Z8" s="28"/>
      <c r="AA8" s="28"/>
      <c r="AB8" s="73" t="s">
        <v>284</v>
      </c>
      <c r="AC8" s="8"/>
      <c r="AD8" s="8"/>
      <c r="AE8" s="8"/>
      <c r="AF8" s="8"/>
      <c r="AG8" s="8"/>
      <c r="AH8" s="8"/>
      <c r="AI8" s="8"/>
      <c r="AJ8" s="8"/>
      <c r="AK8" s="22"/>
      <c r="AL8" s="22"/>
      <c r="AM8" s="22"/>
      <c r="AN8" s="22"/>
      <c r="AO8" s="166"/>
      <c r="AP8" s="14"/>
      <c r="AQ8" s="14"/>
      <c r="AR8" s="14"/>
    </row>
    <row r="9" spans="1:44" ht="13.5" customHeight="1">
      <c r="A9" s="20"/>
      <c r="B9" s="14"/>
      <c r="C9" s="1950"/>
      <c r="D9" s="1778"/>
      <c r="E9" s="12"/>
      <c r="F9" s="12"/>
      <c r="G9" s="36"/>
      <c r="H9" s="12"/>
      <c r="I9" s="36"/>
      <c r="J9" s="35"/>
      <c r="K9" s="12"/>
      <c r="L9" s="12"/>
      <c r="M9" s="12"/>
      <c r="N9" s="12"/>
      <c r="O9" s="12"/>
      <c r="P9" s="12"/>
      <c r="Q9" s="36"/>
      <c r="R9" s="35"/>
      <c r="S9" s="14"/>
      <c r="T9" s="12"/>
      <c r="U9" s="12"/>
      <c r="V9" s="12"/>
      <c r="W9" s="12"/>
      <c r="X9" s="14"/>
      <c r="Y9" s="22"/>
      <c r="Z9" s="22"/>
      <c r="AA9" s="22"/>
      <c r="AB9" s="24"/>
      <c r="AC9" s="24"/>
      <c r="AD9" s="24"/>
      <c r="AE9" s="26"/>
      <c r="AF9" s="26"/>
      <c r="AG9" s="26"/>
      <c r="AH9" s="26"/>
      <c r="AI9" s="26"/>
      <c r="AJ9" s="26"/>
      <c r="AK9" s="28"/>
      <c r="AL9" s="28"/>
      <c r="AM9" s="28"/>
      <c r="AN9" s="28"/>
      <c r="AO9" s="19"/>
      <c r="AP9" s="8"/>
      <c r="AQ9" s="14"/>
      <c r="AR9" s="14"/>
    </row>
    <row r="10" spans="1:44" ht="13.5" customHeight="1" thickBot="1">
      <c r="A10" s="20"/>
      <c r="B10" s="14"/>
      <c r="C10" s="1950"/>
      <c r="D10" s="1778"/>
      <c r="E10" s="12"/>
      <c r="F10" s="14"/>
      <c r="G10" s="76"/>
      <c r="H10" s="76"/>
      <c r="I10" s="76"/>
      <c r="J10" s="76"/>
      <c r="K10" s="76"/>
      <c r="L10" s="76"/>
      <c r="M10" s="76"/>
      <c r="N10" s="76"/>
      <c r="O10" s="76"/>
      <c r="P10" s="76"/>
      <c r="Q10" s="76"/>
      <c r="R10" s="76"/>
      <c r="S10" s="76"/>
      <c r="T10" s="76"/>
      <c r="U10" s="156"/>
      <c r="V10" s="14"/>
      <c r="W10" s="14"/>
      <c r="X10" s="14"/>
      <c r="Z10" s="12"/>
      <c r="AB10" s="32"/>
      <c r="AC10" s="24"/>
      <c r="AD10" s="24"/>
      <c r="AE10" s="1519" t="s">
        <v>304</v>
      </c>
      <c r="AF10" s="1520"/>
      <c r="AG10" s="1525"/>
      <c r="AH10" s="1519" t="s">
        <v>462</v>
      </c>
      <c r="AI10" s="1520"/>
      <c r="AJ10" s="1525"/>
      <c r="AK10" s="8"/>
      <c r="AL10" s="8"/>
      <c r="AM10" s="8"/>
      <c r="AN10" s="8"/>
      <c r="AO10" s="2"/>
      <c r="AP10" s="14"/>
      <c r="AQ10" s="14"/>
      <c r="AR10" s="14"/>
    </row>
    <row r="11" spans="1:44" ht="13.5" customHeight="1" thickBot="1">
      <c r="A11" s="20"/>
      <c r="B11" s="14"/>
      <c r="C11" s="1950"/>
      <c r="D11" s="1778"/>
      <c r="E11" s="12"/>
      <c r="F11" s="14"/>
      <c r="G11" s="231"/>
      <c r="H11" s="231"/>
      <c r="I11" s="231"/>
      <c r="J11" s="385"/>
      <c r="K11" s="385"/>
      <c r="L11" s="385"/>
      <c r="M11" s="386"/>
      <c r="N11" s="386"/>
      <c r="O11" s="385"/>
      <c r="P11" s="385"/>
      <c r="Q11" s="385"/>
      <c r="R11" s="231"/>
      <c r="S11" s="231"/>
      <c r="T11" s="231"/>
      <c r="U11" s="156"/>
      <c r="V11" s="12"/>
      <c r="W11" s="12"/>
      <c r="X11" s="14"/>
      <c r="Y11" s="8"/>
      <c r="AB11" s="1519" t="s">
        <v>285</v>
      </c>
      <c r="AC11" s="1520"/>
      <c r="AD11" s="1525"/>
      <c r="AE11" s="1939">
        <v>0</v>
      </c>
      <c r="AF11" s="1940"/>
      <c r="AG11" s="1941"/>
      <c r="AH11" s="1309">
        <v>0</v>
      </c>
      <c r="AI11" s="1310"/>
      <c r="AJ11" s="1311"/>
      <c r="AO11" s="2"/>
      <c r="AP11" s="14"/>
      <c r="AQ11" s="14"/>
      <c r="AR11" s="14"/>
    </row>
    <row r="12" spans="1:44" ht="13.5" customHeight="1">
      <c r="A12" s="20"/>
      <c r="B12" s="14"/>
      <c r="C12" s="1950"/>
      <c r="D12" s="1778"/>
      <c r="E12" s="12"/>
      <c r="F12" s="14"/>
      <c r="G12" s="12"/>
      <c r="H12" s="12"/>
      <c r="I12" s="18"/>
      <c r="J12" s="18"/>
      <c r="K12" s="12"/>
      <c r="L12" s="21"/>
      <c r="M12" s="386"/>
      <c r="N12" s="387"/>
      <c r="O12" s="12"/>
      <c r="P12" s="12"/>
      <c r="Q12" s="12"/>
      <c r="R12" s="12"/>
      <c r="S12" s="18"/>
      <c r="T12" s="12"/>
      <c r="U12" s="156"/>
      <c r="V12" s="12"/>
      <c r="W12" s="12"/>
      <c r="X12" s="8"/>
      <c r="Y12" s="8"/>
      <c r="Z12" s="8"/>
      <c r="AA12" s="8"/>
      <c r="AB12" s="1519" t="s">
        <v>286</v>
      </c>
      <c r="AC12" s="1520"/>
      <c r="AD12" s="1525"/>
      <c r="AE12" s="1939"/>
      <c r="AF12" s="1940"/>
      <c r="AG12" s="1941"/>
      <c r="AH12" s="1309">
        <v>0</v>
      </c>
      <c r="AI12" s="1310"/>
      <c r="AJ12" s="1311"/>
      <c r="AO12" s="19"/>
      <c r="AP12" s="14"/>
      <c r="AQ12" s="14"/>
      <c r="AR12" s="14"/>
    </row>
    <row r="13" spans="1:44" ht="13.5" customHeight="1">
      <c r="A13" s="20"/>
      <c r="B13" s="14"/>
      <c r="C13" s="1950"/>
      <c r="D13" s="1778"/>
      <c r="E13" s="12"/>
      <c r="F13" s="12"/>
      <c r="G13" s="14"/>
      <c r="H13" s="12"/>
      <c r="I13" s="14"/>
      <c r="J13" s="14"/>
      <c r="K13" s="14"/>
      <c r="L13" s="19"/>
      <c r="M13" s="386"/>
      <c r="N13" s="387"/>
      <c r="O13" s="12"/>
      <c r="P13" s="12"/>
      <c r="Q13" s="12"/>
      <c r="R13" s="12"/>
      <c r="S13" s="14"/>
      <c r="T13" s="12"/>
      <c r="U13" s="12"/>
      <c r="V13" s="1948" t="s">
        <v>463</v>
      </c>
      <c r="W13" s="12"/>
      <c r="AA13" s="8"/>
      <c r="AB13" s="1519" t="s">
        <v>287</v>
      </c>
      <c r="AC13" s="1520"/>
      <c r="AD13" s="1525"/>
      <c r="AE13" s="1939"/>
      <c r="AF13" s="1940"/>
      <c r="AG13" s="1941"/>
      <c r="AH13" s="1309">
        <v>0</v>
      </c>
      <c r="AI13" s="1310"/>
      <c r="AJ13" s="1311"/>
      <c r="AO13" s="2"/>
      <c r="AP13" s="14"/>
      <c r="AQ13" s="14"/>
      <c r="AR13" s="14"/>
    </row>
    <row r="14" spans="1:44" ht="13.5" customHeight="1">
      <c r="A14" s="20"/>
      <c r="B14" s="14"/>
      <c r="C14" s="1950"/>
      <c r="D14" s="1778"/>
      <c r="E14" s="12"/>
      <c r="F14" s="12"/>
      <c r="G14" s="14"/>
      <c r="H14" s="12"/>
      <c r="I14" s="14"/>
      <c r="J14" s="14"/>
      <c r="K14" s="14"/>
      <c r="L14" s="19"/>
      <c r="M14" s="386"/>
      <c r="N14" s="387"/>
      <c r="O14" s="12"/>
      <c r="P14" s="12"/>
      <c r="Q14" s="12"/>
      <c r="R14" s="12"/>
      <c r="S14" s="12"/>
      <c r="T14" s="12"/>
      <c r="U14" s="12"/>
      <c r="V14" s="1948"/>
      <c r="W14" s="12"/>
      <c r="X14" s="14"/>
      <c r="Y14" s="14"/>
      <c r="Z14" s="14"/>
      <c r="AA14" s="8"/>
      <c r="AB14" s="28"/>
      <c r="AC14" s="28"/>
      <c r="AD14" s="28"/>
      <c r="AE14" s="369"/>
      <c r="AO14" s="2"/>
      <c r="AP14" s="14"/>
      <c r="AQ14" s="14"/>
      <c r="AR14" s="14"/>
    </row>
    <row r="15" spans="1:44" ht="13.5" customHeight="1">
      <c r="A15" s="1957" t="s">
        <v>480</v>
      </c>
      <c r="B15" s="1958"/>
      <c r="C15" s="1950"/>
      <c r="D15" s="1778"/>
      <c r="E15" s="12"/>
      <c r="F15" s="12"/>
      <c r="G15" s="14"/>
      <c r="H15" s="12"/>
      <c r="I15" s="14"/>
      <c r="J15" s="14"/>
      <c r="K15" s="14"/>
      <c r="L15" s="19"/>
      <c r="M15" s="386"/>
      <c r="N15" s="387"/>
      <c r="O15" s="20"/>
      <c r="P15" s="14"/>
      <c r="Q15" s="14"/>
      <c r="R15" s="14"/>
      <c r="S15" s="14"/>
      <c r="T15" s="14"/>
      <c r="U15" s="14"/>
      <c r="V15" s="14"/>
      <c r="W15" s="14"/>
      <c r="X15" s="14"/>
      <c r="Y15" s="14"/>
      <c r="Z15" s="14"/>
      <c r="AA15" s="14"/>
      <c r="AB15" s="14"/>
      <c r="AC15" s="14"/>
      <c r="AD15" s="8"/>
      <c r="AE15" s="8"/>
      <c r="AF15" s="8"/>
      <c r="AG15" s="8"/>
      <c r="AH15" s="8"/>
      <c r="AI15" s="367"/>
      <c r="AJ15" s="8"/>
      <c r="AK15" s="14"/>
      <c r="AO15" s="2"/>
      <c r="AP15" s="14"/>
      <c r="AQ15" s="14"/>
      <c r="AR15" s="12"/>
    </row>
    <row r="16" spans="1:44" ht="13.5" customHeight="1" thickBot="1">
      <c r="A16" s="1957"/>
      <c r="B16" s="1958"/>
      <c r="C16" s="1950"/>
      <c r="D16" s="1778"/>
      <c r="E16" s="12"/>
      <c r="F16" s="12"/>
      <c r="G16" s="14"/>
      <c r="H16" s="14" t="s">
        <v>275</v>
      </c>
      <c r="I16" s="14"/>
      <c r="J16" s="14"/>
      <c r="K16" s="14"/>
      <c r="L16" s="19"/>
      <c r="M16" s="129"/>
      <c r="N16" s="130"/>
      <c r="O16" s="12"/>
      <c r="P16" s="14"/>
      <c r="Q16" s="14"/>
      <c r="R16" s="14"/>
      <c r="S16" s="14"/>
      <c r="T16" s="14"/>
      <c r="U16" s="14"/>
      <c r="V16" s="14"/>
      <c r="W16" s="8"/>
      <c r="X16" s="14"/>
      <c r="Y16" s="14"/>
      <c r="Z16" s="14"/>
      <c r="AA16" s="14"/>
      <c r="AB16" s="14"/>
      <c r="AC16" s="14"/>
      <c r="AD16" s="28"/>
      <c r="AE16" s="369"/>
      <c r="AO16" s="2"/>
      <c r="AP16" s="14"/>
      <c r="AQ16" s="14"/>
      <c r="AR16" s="14"/>
    </row>
    <row r="17" spans="1:44" ht="13.5" customHeight="1">
      <c r="A17" s="1957"/>
      <c r="B17" s="1958"/>
      <c r="C17" s="1950"/>
      <c r="D17" s="1778"/>
      <c r="E17" s="12"/>
      <c r="F17" s="1935" t="str">
        <f>'設条'!AB43</f>
        <v>1S19.3</v>
      </c>
      <c r="G17" s="1936"/>
      <c r="H17" s="1936"/>
      <c r="I17" s="1936"/>
      <c r="J17" s="1936"/>
      <c r="K17" s="1937"/>
      <c r="L17" s="36"/>
      <c r="M17" s="12"/>
      <c r="N17" s="36"/>
      <c r="O17" s="12"/>
      <c r="P17" s="12"/>
      <c r="Q17" s="14"/>
      <c r="R17" s="12"/>
      <c r="S17" s="12"/>
      <c r="T17" s="12"/>
      <c r="U17" s="12"/>
      <c r="V17" s="12"/>
      <c r="W17" s="8"/>
      <c r="X17" s="14"/>
      <c r="Y17" s="14"/>
      <c r="Z17" s="14"/>
      <c r="AA17" s="14"/>
      <c r="AB17" s="14"/>
      <c r="AC17" s="14"/>
      <c r="AD17" s="51"/>
      <c r="AE17" s="51"/>
      <c r="AF17" s="51"/>
      <c r="AG17" s="51"/>
      <c r="AH17" s="51"/>
      <c r="AI17" s="367"/>
      <c r="AO17" s="2"/>
      <c r="AP17" s="14"/>
      <c r="AQ17" s="14"/>
      <c r="AR17" s="14"/>
    </row>
    <row r="18" spans="1:44" ht="13.5" customHeight="1">
      <c r="A18" s="1957"/>
      <c r="B18" s="1958"/>
      <c r="C18" s="1950"/>
      <c r="D18" s="1778"/>
      <c r="E18" s="12"/>
      <c r="F18" s="12"/>
      <c r="G18" s="14"/>
      <c r="H18" s="12"/>
      <c r="I18" s="14"/>
      <c r="J18" s="14"/>
      <c r="K18" s="40"/>
      <c r="L18" s="41"/>
      <c r="M18" s="1585" t="s">
        <v>464</v>
      </c>
      <c r="N18" s="1938"/>
      <c r="O18" s="12"/>
      <c r="P18" s="12"/>
      <c r="Q18" s="12"/>
      <c r="R18" s="12"/>
      <c r="S18" s="12"/>
      <c r="T18" s="12"/>
      <c r="U18" s="12"/>
      <c r="V18" s="14"/>
      <c r="W18" s="14"/>
      <c r="X18" s="14"/>
      <c r="Y18" s="14"/>
      <c r="Z18" s="14"/>
      <c r="AO18" s="2"/>
      <c r="AP18" s="14"/>
      <c r="AQ18" s="14"/>
      <c r="AR18" s="14"/>
    </row>
    <row r="19" spans="1:47" ht="13.5" customHeight="1">
      <c r="A19" s="1957"/>
      <c r="B19" s="1958"/>
      <c r="C19" s="1950"/>
      <c r="D19" s="1778"/>
      <c r="E19" s="12"/>
      <c r="F19" s="12"/>
      <c r="G19" s="14"/>
      <c r="H19" s="14"/>
      <c r="I19" s="14"/>
      <c r="J19" s="14"/>
      <c r="K19" s="14"/>
      <c r="L19" s="1949">
        <f>'床・横'!AB41</f>
        <v>0</v>
      </c>
      <c r="M19" s="1575"/>
      <c r="N19" s="1575"/>
      <c r="O19" s="1576"/>
      <c r="P19" s="12"/>
      <c r="Q19" s="12"/>
      <c r="R19" s="12"/>
      <c r="S19" s="12"/>
      <c r="T19" s="12"/>
      <c r="U19" s="14"/>
      <c r="V19" s="47"/>
      <c r="W19" s="47"/>
      <c r="AK19" s="12"/>
      <c r="AL19" s="12"/>
      <c r="AM19" s="24"/>
      <c r="AN19" s="24"/>
      <c r="AO19" s="81"/>
      <c r="AP19" s="14"/>
      <c r="AQ19" s="14"/>
      <c r="AR19" s="14"/>
      <c r="AU19" s="68"/>
    </row>
    <row r="20" spans="1:44" ht="13.5" customHeight="1">
      <c r="A20" s="1957"/>
      <c r="B20" s="1958"/>
      <c r="C20" s="32"/>
      <c r="D20" s="64"/>
      <c r="E20" s="70"/>
      <c r="F20" s="48"/>
      <c r="G20" s="48"/>
      <c r="H20" s="48"/>
      <c r="I20" s="48"/>
      <c r="J20" s="48"/>
      <c r="K20" s="48"/>
      <c r="L20" s="48"/>
      <c r="M20" s="48"/>
      <c r="N20" s="48"/>
      <c r="O20" s="48"/>
      <c r="P20" s="48"/>
      <c r="Q20" s="48"/>
      <c r="R20" s="48"/>
      <c r="S20" s="48"/>
      <c r="T20" s="48"/>
      <c r="U20" s="48"/>
      <c r="V20" s="48"/>
      <c r="W20" s="48"/>
      <c r="X20" s="48"/>
      <c r="Y20" s="48"/>
      <c r="Z20" s="48"/>
      <c r="AA20" s="48"/>
      <c r="AB20" s="48"/>
      <c r="AC20" s="48"/>
      <c r="AD20" s="516"/>
      <c r="AE20" s="516"/>
      <c r="AF20" s="516"/>
      <c r="AG20" s="516"/>
      <c r="AH20" s="516"/>
      <c r="AI20" s="516"/>
      <c r="AJ20" s="516"/>
      <c r="AK20" s="516"/>
      <c r="AL20" s="517"/>
      <c r="AM20" s="1522" t="s">
        <v>136</v>
      </c>
      <c r="AN20" s="1523"/>
      <c r="AO20" s="1592"/>
      <c r="AP20" s="14"/>
      <c r="AQ20" s="14"/>
      <c r="AR20" s="368"/>
    </row>
    <row r="21" spans="1:47" ht="13.5" customHeight="1">
      <c r="A21" s="1957"/>
      <c r="B21" s="1958"/>
      <c r="C21" s="32"/>
      <c r="D21" s="24"/>
      <c r="E21" s="1134" t="s">
        <v>6</v>
      </c>
      <c r="F21" s="24"/>
      <c r="G21" s="24"/>
      <c r="H21" s="24"/>
      <c r="I21" s="24"/>
      <c r="J21" s="24"/>
      <c r="K21" s="24"/>
      <c r="L21" s="24"/>
      <c r="M21" s="24"/>
      <c r="N21" s="24"/>
      <c r="O21" s="24"/>
      <c r="P21" s="24"/>
      <c r="Q21" s="24"/>
      <c r="R21" s="24"/>
      <c r="S21" s="372"/>
      <c r="T21" s="372"/>
      <c r="U21" s="372"/>
      <c r="V21" s="372"/>
      <c r="W21" s="372"/>
      <c r="X21" s="372"/>
      <c r="Y21" s="372"/>
      <c r="Z21" s="372"/>
      <c r="AA21" s="372"/>
      <c r="AB21" s="372"/>
      <c r="AC21" s="372"/>
      <c r="AD21" s="372"/>
      <c r="AE21" s="372"/>
      <c r="AF21" s="372"/>
      <c r="AG21" s="372"/>
      <c r="AH21" s="372"/>
      <c r="AI21" s="372"/>
      <c r="AJ21" s="372"/>
      <c r="AK21" s="372"/>
      <c r="AL21" s="519"/>
      <c r="AM21" s="44" t="s">
        <v>141</v>
      </c>
      <c r="AN21" s="66" t="s">
        <v>465</v>
      </c>
      <c r="AO21" s="45" t="s">
        <v>142</v>
      </c>
      <c r="AP21" s="14"/>
      <c r="AQ21" s="14"/>
      <c r="AR21" s="368"/>
      <c r="AU21" s="8"/>
    </row>
    <row r="22" spans="1:44" ht="13.5" customHeight="1">
      <c r="A22" s="1957"/>
      <c r="B22" s="1958"/>
      <c r="C22" s="1909" t="s">
        <v>288</v>
      </c>
      <c r="D22" s="1778"/>
      <c r="E22" s="293"/>
      <c r="S22" s="1893" t="s">
        <v>277</v>
      </c>
      <c r="T22" s="1894"/>
      <c r="U22" s="1894"/>
      <c r="V22" s="1894"/>
      <c r="W22" s="1894"/>
      <c r="X22" s="1894"/>
      <c r="Y22" s="1894"/>
      <c r="Z22" s="1894"/>
      <c r="AA22" s="1894"/>
      <c r="AB22" s="1895"/>
      <c r="AC22" s="1519" t="s">
        <v>602</v>
      </c>
      <c r="AD22" s="1520"/>
      <c r="AE22" s="1520"/>
      <c r="AF22" s="1520"/>
      <c r="AG22" s="1520"/>
      <c r="AH22" s="1520"/>
      <c r="AI22" s="1520"/>
      <c r="AJ22" s="1520"/>
      <c r="AK22" s="1520"/>
      <c r="AL22" s="1525"/>
      <c r="AM22" s="900"/>
      <c r="AN22" s="971"/>
      <c r="AO22" s="1749" t="s">
        <v>466</v>
      </c>
      <c r="AP22" s="14"/>
      <c r="AQ22" s="14"/>
      <c r="AR22" s="14"/>
    </row>
    <row r="23" spans="1:44" ht="13.5" customHeight="1">
      <c r="A23" s="1957"/>
      <c r="B23" s="1958"/>
      <c r="C23" s="1950"/>
      <c r="D23" s="1778"/>
      <c r="E23" s="87" t="s">
        <v>537</v>
      </c>
      <c r="F23" s="446"/>
      <c r="G23" s="446"/>
      <c r="H23" s="446"/>
      <c r="I23" s="446"/>
      <c r="J23" s="446"/>
      <c r="K23" s="446"/>
      <c r="L23" s="447"/>
      <c r="M23" s="361"/>
      <c r="N23" s="361"/>
      <c r="O23" s="361"/>
      <c r="P23" s="361"/>
      <c r="Q23" s="361"/>
      <c r="R23" s="456"/>
      <c r="S23" s="1890"/>
      <c r="T23" s="1891"/>
      <c r="U23" s="1891"/>
      <c r="V23" s="1891"/>
      <c r="W23" s="1891"/>
      <c r="X23" s="1891"/>
      <c r="Y23" s="1891"/>
      <c r="Z23" s="1891"/>
      <c r="AA23" s="1891"/>
      <c r="AB23" s="1892"/>
      <c r="AC23" s="1932" t="s">
        <v>381</v>
      </c>
      <c r="AD23" s="1933"/>
      <c r="AE23" s="1933"/>
      <c r="AF23" s="1933"/>
      <c r="AG23" s="1933"/>
      <c r="AH23" s="1933"/>
      <c r="AI23" s="1933"/>
      <c r="AJ23" s="1933"/>
      <c r="AK23" s="1933"/>
      <c r="AL23" s="1934"/>
      <c r="AM23" s="900"/>
      <c r="AN23" s="971"/>
      <c r="AO23" s="1750"/>
      <c r="AP23" s="14"/>
      <c r="AQ23" s="14"/>
      <c r="AR23" s="14"/>
    </row>
    <row r="24" spans="1:44" ht="13.5" customHeight="1">
      <c r="A24" s="1957"/>
      <c r="B24" s="1958"/>
      <c r="C24" s="1950"/>
      <c r="D24" s="1778"/>
      <c r="E24" s="14" t="s">
        <v>538</v>
      </c>
      <c r="F24" s="71"/>
      <c r="G24" s="71"/>
      <c r="H24" s="71"/>
      <c r="I24" s="71"/>
      <c r="J24" s="71"/>
      <c r="K24" s="71"/>
      <c r="L24" s="447"/>
      <c r="M24" s="372"/>
      <c r="N24" s="361"/>
      <c r="O24" s="361"/>
      <c r="P24" s="361"/>
      <c r="Q24" s="361"/>
      <c r="R24" s="456"/>
      <c r="S24" s="1890"/>
      <c r="T24" s="1891"/>
      <c r="U24" s="1891"/>
      <c r="V24" s="1891"/>
      <c r="W24" s="1891"/>
      <c r="X24" s="1891"/>
      <c r="Y24" s="1891"/>
      <c r="Z24" s="1891"/>
      <c r="AA24" s="1891"/>
      <c r="AB24" s="1892"/>
      <c r="AC24" s="1932" t="s">
        <v>527</v>
      </c>
      <c r="AD24" s="1933"/>
      <c r="AE24" s="1933"/>
      <c r="AF24" s="1933"/>
      <c r="AG24" s="1933"/>
      <c r="AH24" s="1933"/>
      <c r="AI24" s="1933"/>
      <c r="AJ24" s="1933"/>
      <c r="AK24" s="1933"/>
      <c r="AL24" s="1934"/>
      <c r="AM24" s="900"/>
      <c r="AN24" s="971"/>
      <c r="AO24" s="1750"/>
      <c r="AP24" s="14"/>
      <c r="AQ24" s="40"/>
      <c r="AR24" s="40"/>
    </row>
    <row r="25" spans="1:44" ht="13.5" customHeight="1">
      <c r="A25" s="1957"/>
      <c r="B25" s="1958"/>
      <c r="C25" s="1950"/>
      <c r="D25" s="1778"/>
      <c r="E25" s="1534" t="s">
        <v>539</v>
      </c>
      <c r="F25" s="1535"/>
      <c r="G25" s="1535"/>
      <c r="H25" s="1536"/>
      <c r="I25" s="1595" t="s">
        <v>531</v>
      </c>
      <c r="J25" s="1596"/>
      <c r="K25" s="1596"/>
      <c r="L25" s="1596"/>
      <c r="M25" s="1596"/>
      <c r="N25" s="1596"/>
      <c r="O25" s="1596"/>
      <c r="P25" s="1596"/>
      <c r="Q25" s="1596"/>
      <c r="R25" s="1597"/>
      <c r="S25" s="1890"/>
      <c r="T25" s="1891"/>
      <c r="U25" s="1891"/>
      <c r="V25" s="1891"/>
      <c r="W25" s="1891"/>
      <c r="X25" s="1891"/>
      <c r="Y25" s="1891"/>
      <c r="Z25" s="1891"/>
      <c r="AA25" s="1891"/>
      <c r="AB25" s="1892"/>
      <c r="AC25" s="1527">
        <f>S23*'主桁'!AD35+'床・横'!AB41*'床・横'!AF45</f>
        <v>0</v>
      </c>
      <c r="AD25" s="1527"/>
      <c r="AE25" s="1527"/>
      <c r="AF25" s="1527"/>
      <c r="AG25" s="1527"/>
      <c r="AH25" s="1514" t="s">
        <v>5</v>
      </c>
      <c r="AI25" s="1930"/>
      <c r="AJ25" s="1930"/>
      <c r="AK25" s="1930"/>
      <c r="AL25" s="1931"/>
      <c r="AM25" s="900"/>
      <c r="AN25" s="971"/>
      <c r="AO25" s="1750"/>
      <c r="AP25" s="40"/>
      <c r="AQ25" s="22"/>
      <c r="AR25" s="22"/>
    </row>
    <row r="26" spans="1:44" ht="13.5" customHeight="1">
      <c r="A26" s="1957"/>
      <c r="B26" s="1958"/>
      <c r="C26" s="1950"/>
      <c r="D26" s="1778"/>
      <c r="E26" s="1522"/>
      <c r="F26" s="1523"/>
      <c r="G26" s="1523"/>
      <c r="H26" s="1524"/>
      <c r="I26" s="1595" t="s">
        <v>532</v>
      </c>
      <c r="J26" s="1596"/>
      <c r="K26" s="1596"/>
      <c r="L26" s="1596"/>
      <c r="M26" s="1596"/>
      <c r="N26" s="1596"/>
      <c r="O26" s="1596"/>
      <c r="P26" s="1596"/>
      <c r="Q26" s="1596"/>
      <c r="R26" s="1597"/>
      <c r="S26" s="1890"/>
      <c r="T26" s="1891"/>
      <c r="U26" s="1891"/>
      <c r="V26" s="1891"/>
      <c r="W26" s="1891"/>
      <c r="X26" s="1891"/>
      <c r="Y26" s="1891"/>
      <c r="Z26" s="1891"/>
      <c r="AA26" s="1891"/>
      <c r="AB26" s="1892"/>
      <c r="AC26" s="1527">
        <f>S24*'主桁'!AD35+'床・横'!AB41*'床・横'!AF45</f>
        <v>0</v>
      </c>
      <c r="AD26" s="1527"/>
      <c r="AE26" s="1527"/>
      <c r="AF26" s="1527"/>
      <c r="AG26" s="1527"/>
      <c r="AH26" s="1514" t="s">
        <v>5</v>
      </c>
      <c r="AI26" s="1921"/>
      <c r="AJ26" s="1921"/>
      <c r="AK26" s="1921"/>
      <c r="AL26" s="1922"/>
      <c r="AM26" s="900"/>
      <c r="AN26" s="971"/>
      <c r="AO26" s="1750"/>
      <c r="AP26" s="14"/>
      <c r="AQ26" s="15"/>
      <c r="AR26" s="234"/>
    </row>
    <row r="27" spans="1:44" ht="13.5" customHeight="1">
      <c r="A27" s="1957"/>
      <c r="B27" s="1958"/>
      <c r="C27" s="1950"/>
      <c r="D27" s="1778"/>
      <c r="E27" s="1519" t="s">
        <v>536</v>
      </c>
      <c r="F27" s="1520"/>
      <c r="G27" s="1520"/>
      <c r="H27" s="1520"/>
      <c r="I27" s="1520"/>
      <c r="J27" s="1520"/>
      <c r="K27" s="1520"/>
      <c r="L27" s="1520"/>
      <c r="M27" s="1520"/>
      <c r="N27" s="1520"/>
      <c r="O27" s="1520"/>
      <c r="P27" s="1520"/>
      <c r="Q27" s="1520"/>
      <c r="R27" s="1525"/>
      <c r="S27" s="1309"/>
      <c r="T27" s="1310"/>
      <c r="U27" s="1310"/>
      <c r="V27" s="1310"/>
      <c r="W27" s="1310"/>
      <c r="X27" s="1310"/>
      <c r="Y27" s="1310"/>
      <c r="Z27" s="1310"/>
      <c r="AA27" s="1310"/>
      <c r="AB27" s="1311"/>
      <c r="AC27" s="1527" t="s">
        <v>527</v>
      </c>
      <c r="AD27" s="1527"/>
      <c r="AE27" s="1527"/>
      <c r="AF27" s="1527"/>
      <c r="AG27" s="1527"/>
      <c r="AH27" s="1527"/>
      <c r="AI27" s="1527"/>
      <c r="AJ27" s="1527"/>
      <c r="AK27" s="1527"/>
      <c r="AL27" s="1528"/>
      <c r="AM27" s="900"/>
      <c r="AN27" s="971"/>
      <c r="AO27" s="1750"/>
      <c r="AP27" s="14"/>
      <c r="AQ27" s="234"/>
      <c r="AR27" s="234"/>
    </row>
    <row r="28" spans="1:44" ht="12.75" customHeight="1">
      <c r="A28" s="1957"/>
      <c r="B28" s="1958"/>
      <c r="C28" s="1907" t="s">
        <v>289</v>
      </c>
      <c r="D28" s="1908"/>
      <c r="E28" s="1735" t="s">
        <v>533</v>
      </c>
      <c r="F28" s="1736"/>
      <c r="G28" s="1736"/>
      <c r="H28" s="1736"/>
      <c r="I28" s="1736"/>
      <c r="J28" s="1736"/>
      <c r="K28" s="1737"/>
      <c r="L28" s="1901" t="s">
        <v>290</v>
      </c>
      <c r="M28" s="1902"/>
      <c r="N28" s="1902"/>
      <c r="O28" s="1902"/>
      <c r="P28" s="1902"/>
      <c r="Q28" s="1902"/>
      <c r="R28" s="1903"/>
      <c r="S28" s="1956">
        <v>0</v>
      </c>
      <c r="T28" s="1928"/>
      <c r="U28" s="1928"/>
      <c r="V28" s="1928"/>
      <c r="W28" s="1928"/>
      <c r="X28" s="1928"/>
      <c r="Y28" s="1928"/>
      <c r="Z28" s="1928"/>
      <c r="AA28" s="1928"/>
      <c r="AB28" s="1929"/>
      <c r="AC28" s="1604" t="s">
        <v>381</v>
      </c>
      <c r="AD28" s="1605"/>
      <c r="AE28" s="1605"/>
      <c r="AF28" s="1605"/>
      <c r="AG28" s="1605"/>
      <c r="AH28" s="1605"/>
      <c r="AI28" s="1605"/>
      <c r="AJ28" s="1605"/>
      <c r="AK28" s="1605"/>
      <c r="AL28" s="1606"/>
      <c r="AM28" s="900"/>
      <c r="AN28" s="971"/>
      <c r="AO28" s="1750"/>
      <c r="AP28" s="14"/>
      <c r="AQ28" s="234"/>
      <c r="AR28" s="234"/>
    </row>
    <row r="29" spans="1:44" ht="13.5" customHeight="1">
      <c r="A29" s="1957"/>
      <c r="B29" s="1958"/>
      <c r="C29" s="1909"/>
      <c r="D29" s="1910"/>
      <c r="E29" s="1763"/>
      <c r="F29" s="1761"/>
      <c r="G29" s="1761"/>
      <c r="H29" s="1761"/>
      <c r="I29" s="1761"/>
      <c r="J29" s="1761"/>
      <c r="K29" s="1762"/>
      <c r="L29" s="1534" t="s">
        <v>126</v>
      </c>
      <c r="M29" s="1535"/>
      <c r="N29" s="1535"/>
      <c r="O29" s="1536"/>
      <c r="P29" s="1913" t="s">
        <v>195</v>
      </c>
      <c r="Q29" s="1914"/>
      <c r="R29" s="1915"/>
      <c r="S29" s="1956">
        <v>0</v>
      </c>
      <c r="T29" s="1928"/>
      <c r="U29" s="1928"/>
      <c r="V29" s="1928"/>
      <c r="W29" s="1928"/>
      <c r="X29" s="1928"/>
      <c r="Y29" s="1928"/>
      <c r="Z29" s="1928"/>
      <c r="AA29" s="1928"/>
      <c r="AB29" s="1929"/>
      <c r="AC29" s="1604" t="s">
        <v>527</v>
      </c>
      <c r="AD29" s="1605"/>
      <c r="AE29" s="1605"/>
      <c r="AF29" s="1605"/>
      <c r="AG29" s="1605"/>
      <c r="AH29" s="1605"/>
      <c r="AI29" s="1605"/>
      <c r="AJ29" s="1605"/>
      <c r="AK29" s="1605"/>
      <c r="AL29" s="1606"/>
      <c r="AM29" s="900"/>
      <c r="AN29" s="971"/>
      <c r="AO29" s="1750"/>
      <c r="AP29" s="14"/>
      <c r="AQ29" s="234"/>
      <c r="AR29" s="234"/>
    </row>
    <row r="30" spans="1:44" ht="13.5" customHeight="1">
      <c r="A30" s="1957"/>
      <c r="B30" s="1958"/>
      <c r="C30" s="1909"/>
      <c r="D30" s="1910"/>
      <c r="E30" s="1738"/>
      <c r="F30" s="1739"/>
      <c r="G30" s="1739"/>
      <c r="H30" s="1739"/>
      <c r="I30" s="1739"/>
      <c r="J30" s="1739"/>
      <c r="K30" s="1740"/>
      <c r="L30" s="1522"/>
      <c r="M30" s="1523"/>
      <c r="N30" s="1523"/>
      <c r="O30" s="1524"/>
      <c r="P30" s="1916" t="s">
        <v>196</v>
      </c>
      <c r="Q30" s="1917"/>
      <c r="R30" s="1918"/>
      <c r="S30" s="1956">
        <v>0</v>
      </c>
      <c r="T30" s="1928"/>
      <c r="U30" s="1928"/>
      <c r="V30" s="1928"/>
      <c r="W30" s="1928"/>
      <c r="X30" s="1928"/>
      <c r="Y30" s="1928"/>
      <c r="Z30" s="1928"/>
      <c r="AA30" s="1928"/>
      <c r="AB30" s="1929"/>
      <c r="AC30" s="1604" t="s">
        <v>527</v>
      </c>
      <c r="AD30" s="1605"/>
      <c r="AE30" s="1605"/>
      <c r="AF30" s="1605"/>
      <c r="AG30" s="1605"/>
      <c r="AH30" s="1605"/>
      <c r="AI30" s="1605"/>
      <c r="AJ30" s="1605"/>
      <c r="AK30" s="1605"/>
      <c r="AL30" s="1606"/>
      <c r="AM30" s="900"/>
      <c r="AN30" s="971"/>
      <c r="AO30" s="1750"/>
      <c r="AP30" s="14"/>
      <c r="AQ30" s="234"/>
      <c r="AR30" s="234"/>
    </row>
    <row r="31" spans="1:44" ht="13.5" customHeight="1">
      <c r="A31" s="1957"/>
      <c r="B31" s="1958"/>
      <c r="C31" s="1911"/>
      <c r="D31" s="1912"/>
      <c r="E31" s="1537" t="s">
        <v>534</v>
      </c>
      <c r="F31" s="1919"/>
      <c r="G31" s="1919"/>
      <c r="H31" s="1919"/>
      <c r="I31" s="1919"/>
      <c r="J31" s="1919"/>
      <c r="K31" s="1919"/>
      <c r="L31" s="1919"/>
      <c r="M31" s="1919"/>
      <c r="N31" s="1919"/>
      <c r="O31" s="1919"/>
      <c r="P31" s="1919"/>
      <c r="Q31" s="1919"/>
      <c r="R31" s="1920"/>
      <c r="S31" s="1928">
        <v>0</v>
      </c>
      <c r="T31" s="1928"/>
      <c r="U31" s="1928"/>
      <c r="V31" s="1928"/>
      <c r="W31" s="1928"/>
      <c r="X31" s="1928"/>
      <c r="Y31" s="1928"/>
      <c r="Z31" s="1928"/>
      <c r="AA31" s="1928"/>
      <c r="AB31" s="1929"/>
      <c r="AC31" s="1605" t="s">
        <v>527</v>
      </c>
      <c r="AD31" s="1605"/>
      <c r="AE31" s="1605"/>
      <c r="AF31" s="1605"/>
      <c r="AG31" s="1605"/>
      <c r="AH31" s="1605"/>
      <c r="AI31" s="1605"/>
      <c r="AJ31" s="1605"/>
      <c r="AK31" s="1605"/>
      <c r="AL31" s="1606"/>
      <c r="AM31" s="900"/>
      <c r="AN31" s="971"/>
      <c r="AO31" s="1751"/>
      <c r="AP31" s="14"/>
      <c r="AQ31" s="234"/>
      <c r="AR31" s="234"/>
    </row>
    <row r="32" spans="1:44" ht="13.5" customHeight="1">
      <c r="A32" s="1957"/>
      <c r="B32" s="1958"/>
      <c r="C32" s="457"/>
      <c r="D32" s="520"/>
      <c r="E32" s="1134" t="s">
        <v>7</v>
      </c>
      <c r="F32" s="520"/>
      <c r="G32" s="38"/>
      <c r="H32" s="38"/>
      <c r="I32" s="38"/>
      <c r="J32" s="38"/>
      <c r="K32" s="38"/>
      <c r="L32" s="38"/>
      <c r="M32" s="38"/>
      <c r="N32" s="447"/>
      <c r="R32" s="447"/>
      <c r="S32" s="361"/>
      <c r="T32" s="361"/>
      <c r="U32" s="361"/>
      <c r="V32" s="361"/>
      <c r="W32" s="361"/>
      <c r="X32" s="361"/>
      <c r="Y32" s="361"/>
      <c r="Z32" s="361"/>
      <c r="AA32" s="361"/>
      <c r="AB32" s="361"/>
      <c r="AC32" s="361"/>
      <c r="AD32" s="361"/>
      <c r="AE32" s="361"/>
      <c r="AF32" s="361"/>
      <c r="AG32" s="361"/>
      <c r="AH32" s="361"/>
      <c r="AI32" s="361"/>
      <c r="AJ32" s="361"/>
      <c r="AK32" s="361"/>
      <c r="AL32" s="456"/>
      <c r="AM32" s="1522" t="s">
        <v>136</v>
      </c>
      <c r="AN32" s="1523"/>
      <c r="AO32" s="1592"/>
      <c r="AP32" s="14"/>
      <c r="AQ32" s="15"/>
      <c r="AR32" s="234"/>
    </row>
    <row r="33" spans="1:44" ht="13.5" customHeight="1">
      <c r="A33" s="1957"/>
      <c r="B33" s="1958"/>
      <c r="C33" s="1884" t="s">
        <v>545</v>
      </c>
      <c r="D33" s="1885"/>
      <c r="E33" s="1907" t="s">
        <v>292</v>
      </c>
      <c r="F33" s="1908"/>
      <c r="G33" s="14"/>
      <c r="H33" s="14"/>
      <c r="I33" s="14"/>
      <c r="J33" s="14"/>
      <c r="K33" s="14"/>
      <c r="L33" s="14"/>
      <c r="M33" s="14"/>
      <c r="N33" s="1925" t="s">
        <v>482</v>
      </c>
      <c r="O33" s="1926"/>
      <c r="P33" s="1926"/>
      <c r="Q33" s="1926"/>
      <c r="R33" s="1927"/>
      <c r="S33" s="1901" t="s">
        <v>293</v>
      </c>
      <c r="T33" s="1902"/>
      <c r="U33" s="1902"/>
      <c r="V33" s="1902"/>
      <c r="W33" s="1903"/>
      <c r="X33" s="1901" t="s">
        <v>178</v>
      </c>
      <c r="Y33" s="1902"/>
      <c r="Z33" s="1902"/>
      <c r="AA33" s="1902"/>
      <c r="AB33" s="1903"/>
      <c r="AC33" s="1519" t="s">
        <v>602</v>
      </c>
      <c r="AD33" s="1520"/>
      <c r="AE33" s="1520"/>
      <c r="AF33" s="1520"/>
      <c r="AG33" s="1520"/>
      <c r="AH33" s="1520"/>
      <c r="AI33" s="1520"/>
      <c r="AJ33" s="1520"/>
      <c r="AK33" s="1520"/>
      <c r="AL33" s="1525"/>
      <c r="AM33" s="44" t="s">
        <v>141</v>
      </c>
      <c r="AN33" s="66" t="s">
        <v>465</v>
      </c>
      <c r="AO33" s="45" t="s">
        <v>142</v>
      </c>
      <c r="AP33" s="14"/>
      <c r="AQ33" s="234"/>
      <c r="AR33" s="234"/>
    </row>
    <row r="34" spans="1:44" ht="13.5" customHeight="1">
      <c r="A34" s="1957"/>
      <c r="B34" s="1958"/>
      <c r="C34" s="1886"/>
      <c r="D34" s="1887"/>
      <c r="E34" s="1909"/>
      <c r="F34" s="1910"/>
      <c r="G34" s="1519" t="s">
        <v>294</v>
      </c>
      <c r="H34" s="1520"/>
      <c r="I34" s="1520"/>
      <c r="J34" s="1520"/>
      <c r="K34" s="1520"/>
      <c r="L34" s="1923"/>
      <c r="M34" s="1923"/>
      <c r="N34" s="1923"/>
      <c r="O34" s="1923"/>
      <c r="P34" s="1923"/>
      <c r="Q34" s="1923"/>
      <c r="R34" s="1924"/>
      <c r="S34" s="1904">
        <v>0</v>
      </c>
      <c r="T34" s="1905"/>
      <c r="U34" s="1905"/>
      <c r="V34" s="1905"/>
      <c r="W34" s="1906"/>
      <c r="X34" s="1904"/>
      <c r="Y34" s="1905"/>
      <c r="Z34" s="1905"/>
      <c r="AA34" s="1905"/>
      <c r="AB34" s="1906"/>
      <c r="AC34" s="1516" t="s">
        <v>631</v>
      </c>
      <c r="AD34" s="1517"/>
      <c r="AE34" s="1517"/>
      <c r="AF34" s="1517"/>
      <c r="AG34" s="1517"/>
      <c r="AH34" s="1517"/>
      <c r="AI34" s="1517"/>
      <c r="AJ34" s="1517"/>
      <c r="AK34" s="1517"/>
      <c r="AL34" s="1518"/>
      <c r="AM34" s="900"/>
      <c r="AN34" s="971"/>
      <c r="AO34" s="1749" t="s">
        <v>467</v>
      </c>
      <c r="AP34" s="14"/>
      <c r="AQ34" s="234"/>
      <c r="AR34" s="234"/>
    </row>
    <row r="35" spans="1:44" ht="13.5" customHeight="1">
      <c r="A35" s="1957"/>
      <c r="B35" s="1958"/>
      <c r="C35" s="1886"/>
      <c r="D35" s="1887"/>
      <c r="E35" s="1909"/>
      <c r="F35" s="1910"/>
      <c r="G35" s="1519" t="s">
        <v>535</v>
      </c>
      <c r="H35" s="1520"/>
      <c r="I35" s="1520"/>
      <c r="J35" s="1520"/>
      <c r="K35" s="1520"/>
      <c r="L35" s="1520"/>
      <c r="M35" s="1520"/>
      <c r="N35" s="1520"/>
      <c r="O35" s="1520"/>
      <c r="P35" s="1520"/>
      <c r="Q35" s="1520"/>
      <c r="R35" s="1525"/>
      <c r="S35" s="1904">
        <v>0</v>
      </c>
      <c r="T35" s="1905"/>
      <c r="U35" s="1905"/>
      <c r="V35" s="1905"/>
      <c r="W35" s="1906"/>
      <c r="X35" s="1904"/>
      <c r="Y35" s="1905"/>
      <c r="Z35" s="1905"/>
      <c r="AA35" s="1905"/>
      <c r="AB35" s="1906"/>
      <c r="AC35" s="1516" t="s">
        <v>527</v>
      </c>
      <c r="AD35" s="1517"/>
      <c r="AE35" s="1517"/>
      <c r="AF35" s="1517"/>
      <c r="AG35" s="1517"/>
      <c r="AH35" s="1517"/>
      <c r="AI35" s="1517"/>
      <c r="AJ35" s="1517"/>
      <c r="AK35" s="1517"/>
      <c r="AL35" s="1518"/>
      <c r="AM35" s="900"/>
      <c r="AN35" s="1025"/>
      <c r="AO35" s="1952"/>
      <c r="AP35" s="14"/>
      <c r="AQ35" s="234"/>
      <c r="AR35" s="234"/>
    </row>
    <row r="36" spans="1:44" ht="13.5" customHeight="1">
      <c r="A36" s="1957"/>
      <c r="B36" s="1958"/>
      <c r="C36" s="1886"/>
      <c r="D36" s="1887"/>
      <c r="E36" s="1909"/>
      <c r="F36" s="1910"/>
      <c r="G36" s="1534" t="s">
        <v>126</v>
      </c>
      <c r="H36" s="1535"/>
      <c r="I36" s="1535"/>
      <c r="J36" s="1535"/>
      <c r="K36" s="1536"/>
      <c r="L36" s="1519" t="s">
        <v>295</v>
      </c>
      <c r="M36" s="1520"/>
      <c r="N36" s="1520"/>
      <c r="O36" s="1520"/>
      <c r="P36" s="1520"/>
      <c r="Q36" s="1520"/>
      <c r="R36" s="1525"/>
      <c r="S36" s="1904"/>
      <c r="T36" s="1905"/>
      <c r="U36" s="1905"/>
      <c r="V36" s="1905"/>
      <c r="W36" s="1906"/>
      <c r="X36" s="1904"/>
      <c r="Y36" s="1905"/>
      <c r="Z36" s="1905"/>
      <c r="AA36" s="1905"/>
      <c r="AB36" s="1906"/>
      <c r="AC36" s="1516" t="s">
        <v>527</v>
      </c>
      <c r="AD36" s="1517"/>
      <c r="AE36" s="1517"/>
      <c r="AF36" s="1517"/>
      <c r="AG36" s="1517"/>
      <c r="AH36" s="1517"/>
      <c r="AI36" s="1517"/>
      <c r="AJ36" s="1517"/>
      <c r="AK36" s="1517"/>
      <c r="AL36" s="1518"/>
      <c r="AM36" s="900"/>
      <c r="AN36" s="1318"/>
      <c r="AO36" s="1952"/>
      <c r="AP36" s="14"/>
      <c r="AQ36" s="15"/>
      <c r="AR36" s="234"/>
    </row>
    <row r="37" spans="1:44" ht="13.5" customHeight="1">
      <c r="A37" s="1957"/>
      <c r="B37" s="1958"/>
      <c r="C37" s="1886"/>
      <c r="D37" s="1887"/>
      <c r="E37" s="1909"/>
      <c r="F37" s="1910"/>
      <c r="G37" s="1522"/>
      <c r="H37" s="1523"/>
      <c r="I37" s="1523"/>
      <c r="J37" s="1523"/>
      <c r="K37" s="1524"/>
      <c r="L37" s="1519" t="s">
        <v>296</v>
      </c>
      <c r="M37" s="1520"/>
      <c r="N37" s="1520"/>
      <c r="O37" s="1520"/>
      <c r="P37" s="1520"/>
      <c r="Q37" s="1520"/>
      <c r="R37" s="1525"/>
      <c r="S37" s="1904"/>
      <c r="T37" s="1905"/>
      <c r="U37" s="1905"/>
      <c r="V37" s="1905"/>
      <c r="W37" s="1906"/>
      <c r="X37" s="1904"/>
      <c r="Y37" s="1905"/>
      <c r="Z37" s="1905"/>
      <c r="AA37" s="1905"/>
      <c r="AB37" s="1906"/>
      <c r="AC37" s="1516" t="s">
        <v>527</v>
      </c>
      <c r="AD37" s="1517"/>
      <c r="AE37" s="1517"/>
      <c r="AF37" s="1517"/>
      <c r="AG37" s="1517"/>
      <c r="AH37" s="1517"/>
      <c r="AI37" s="1517"/>
      <c r="AJ37" s="1517"/>
      <c r="AK37" s="1517"/>
      <c r="AL37" s="1518"/>
      <c r="AM37" s="900"/>
      <c r="AN37" s="1203"/>
      <c r="AO37" s="1952"/>
      <c r="AP37" s="14"/>
      <c r="AQ37" s="40"/>
      <c r="AR37" s="40"/>
    </row>
    <row r="38" spans="1:44" ht="13.5" customHeight="1">
      <c r="A38" s="1957"/>
      <c r="B38" s="1958"/>
      <c r="C38" s="1886"/>
      <c r="D38" s="1887"/>
      <c r="E38" s="1909"/>
      <c r="F38" s="1910"/>
      <c r="G38" s="1878" t="s">
        <v>170</v>
      </c>
      <c r="H38" s="1879"/>
      <c r="I38" s="1879"/>
      <c r="J38" s="1879"/>
      <c r="K38" s="1880"/>
      <c r="L38" s="1541" t="s">
        <v>295</v>
      </c>
      <c r="M38" s="1542"/>
      <c r="N38" s="1542"/>
      <c r="O38" s="1542"/>
      <c r="P38" s="1542"/>
      <c r="Q38" s="1542"/>
      <c r="R38" s="1543"/>
      <c r="S38" s="1904">
        <v>1.23</v>
      </c>
      <c r="T38" s="1905"/>
      <c r="U38" s="1905"/>
      <c r="V38" s="1905"/>
      <c r="W38" s="1906"/>
      <c r="X38" s="1904"/>
      <c r="Y38" s="1905"/>
      <c r="Z38" s="1905"/>
      <c r="AA38" s="1905"/>
      <c r="AB38" s="1906"/>
      <c r="AC38" s="1853">
        <v>0</v>
      </c>
      <c r="AD38" s="1854"/>
      <c r="AE38" s="1854"/>
      <c r="AF38" s="1879" t="s">
        <v>371</v>
      </c>
      <c r="AG38" s="1879" t="s">
        <v>468</v>
      </c>
      <c r="AH38" s="1879"/>
      <c r="AI38" s="1844" t="s">
        <v>371</v>
      </c>
      <c r="AJ38" s="1854">
        <f>'設条'!AI31</f>
        <v>13</v>
      </c>
      <c r="AK38" s="1854"/>
      <c r="AL38" s="1855"/>
      <c r="AM38" s="900"/>
      <c r="AN38" s="1318"/>
      <c r="AO38" s="1952"/>
      <c r="AP38" s="14"/>
      <c r="AQ38" s="22"/>
      <c r="AR38" s="22"/>
    </row>
    <row r="39" spans="1:44" ht="13.5" customHeight="1">
      <c r="A39" s="1957"/>
      <c r="B39" s="1958"/>
      <c r="C39" s="1886"/>
      <c r="D39" s="1887"/>
      <c r="E39" s="1909"/>
      <c r="F39" s="1910"/>
      <c r="G39" s="1745"/>
      <c r="H39" s="1746"/>
      <c r="I39" s="1746"/>
      <c r="J39" s="1746"/>
      <c r="K39" s="1747"/>
      <c r="L39" s="1541" t="s">
        <v>296</v>
      </c>
      <c r="M39" s="1542"/>
      <c r="N39" s="1542"/>
      <c r="O39" s="1542"/>
      <c r="P39" s="1542"/>
      <c r="Q39" s="1542"/>
      <c r="R39" s="1543"/>
      <c r="S39" s="1904"/>
      <c r="T39" s="1905"/>
      <c r="U39" s="1905"/>
      <c r="V39" s="1905"/>
      <c r="W39" s="1906"/>
      <c r="X39" s="1904">
        <v>0</v>
      </c>
      <c r="Y39" s="1905"/>
      <c r="Z39" s="1905"/>
      <c r="AA39" s="1905"/>
      <c r="AB39" s="1906"/>
      <c r="AC39" s="1856"/>
      <c r="AD39" s="1857"/>
      <c r="AE39" s="1857"/>
      <c r="AF39" s="1746"/>
      <c r="AG39" s="1746"/>
      <c r="AH39" s="1746"/>
      <c r="AI39" s="1849"/>
      <c r="AJ39" s="1857"/>
      <c r="AK39" s="1857"/>
      <c r="AL39" s="1858"/>
      <c r="AM39" s="900"/>
      <c r="AN39" s="1203"/>
      <c r="AO39" s="1952"/>
      <c r="AP39" s="14"/>
      <c r="AQ39" s="15"/>
      <c r="AR39" s="15"/>
    </row>
    <row r="40" spans="1:44" ht="13.5" customHeight="1">
      <c r="A40" s="1957"/>
      <c r="B40" s="1958"/>
      <c r="C40" s="1888"/>
      <c r="D40" s="1889"/>
      <c r="E40" s="1541" t="s">
        <v>297</v>
      </c>
      <c r="F40" s="1542"/>
      <c r="G40" s="1542"/>
      <c r="H40" s="1542"/>
      <c r="I40" s="1542"/>
      <c r="J40" s="1542"/>
      <c r="K40" s="1542"/>
      <c r="L40" s="1542"/>
      <c r="M40" s="1542"/>
      <c r="N40" s="1542"/>
      <c r="O40" s="1542"/>
      <c r="P40" s="1542"/>
      <c r="Q40" s="1542"/>
      <c r="R40" s="1543"/>
      <c r="S40" s="1159" t="s">
        <v>630</v>
      </c>
      <c r="T40" s="1154"/>
      <c r="U40" s="1154"/>
      <c r="V40" s="1154"/>
      <c r="W40" s="1960"/>
      <c r="X40" s="1154"/>
      <c r="Y40" s="1154"/>
      <c r="Z40" s="1154"/>
      <c r="AA40" s="1154"/>
      <c r="AB40" s="1155"/>
      <c r="AC40" s="1541" t="s">
        <v>813</v>
      </c>
      <c r="AD40" s="1542"/>
      <c r="AE40" s="1542"/>
      <c r="AF40" s="1542"/>
      <c r="AG40" s="1542"/>
      <c r="AH40" s="1542"/>
      <c r="AI40" s="1542"/>
      <c r="AJ40" s="1542"/>
      <c r="AK40" s="1542"/>
      <c r="AL40" s="1543"/>
      <c r="AM40" s="900"/>
      <c r="AN40" s="971"/>
      <c r="AO40" s="1952"/>
      <c r="AP40" s="14"/>
      <c r="AQ40" s="15"/>
      <c r="AR40" s="15"/>
    </row>
    <row r="41" spans="1:44" ht="13.5" customHeight="1">
      <c r="A41" s="486"/>
      <c r="B41" s="174"/>
      <c r="C41" s="56"/>
      <c r="D41" s="74"/>
      <c r="E41" s="1135" t="s">
        <v>544</v>
      </c>
      <c r="F41" s="497"/>
      <c r="G41" s="497"/>
      <c r="H41" s="497"/>
      <c r="I41" s="497"/>
      <c r="J41" s="497"/>
      <c r="K41" s="497"/>
      <c r="L41" s="494"/>
      <c r="M41" s="494"/>
      <c r="N41" s="494"/>
      <c r="O41" s="494"/>
      <c r="P41" s="494"/>
      <c r="Q41" s="494"/>
      <c r="R41" s="494"/>
      <c r="S41" s="494"/>
      <c r="T41" s="494"/>
      <c r="U41" s="494"/>
      <c r="V41" s="494"/>
      <c r="W41" s="494"/>
      <c r="X41" s="494"/>
      <c r="Y41" s="494"/>
      <c r="Z41" s="494"/>
      <c r="AA41" s="494"/>
      <c r="AB41" s="494"/>
      <c r="AC41" s="494"/>
      <c r="AD41" s="494"/>
      <c r="AE41" s="494"/>
      <c r="AF41" s="494"/>
      <c r="AG41" s="494"/>
      <c r="AH41" s="494"/>
      <c r="AI41" s="494"/>
      <c r="AJ41" s="494"/>
      <c r="AK41" s="494"/>
      <c r="AL41" s="494"/>
      <c r="AM41" s="44" t="s">
        <v>141</v>
      </c>
      <c r="AN41" s="66" t="s">
        <v>465</v>
      </c>
      <c r="AO41" s="45" t="s">
        <v>142</v>
      </c>
      <c r="AP41" s="14"/>
      <c r="AQ41" s="15"/>
      <c r="AR41" s="15"/>
    </row>
    <row r="42" spans="1:44" ht="13.5" customHeight="1">
      <c r="A42" s="33"/>
      <c r="B42" s="74"/>
      <c r="C42" s="1942" t="s">
        <v>544</v>
      </c>
      <c r="D42" s="1943"/>
      <c r="E42" s="1764" t="s">
        <v>469</v>
      </c>
      <c r="F42" s="1765"/>
      <c r="G42" s="1765"/>
      <c r="H42" s="1765"/>
      <c r="I42" s="1765"/>
      <c r="J42" s="1765"/>
      <c r="K42" s="1765"/>
      <c r="L42" s="1765"/>
      <c r="M42" s="1765"/>
      <c r="N42" s="1765"/>
      <c r="O42" s="1765"/>
      <c r="P42" s="1765"/>
      <c r="Q42" s="1765"/>
      <c r="R42" s="1766"/>
      <c r="S42" s="1896"/>
      <c r="T42" s="1897"/>
      <c r="U42" s="1897"/>
      <c r="V42" s="1897"/>
      <c r="W42" s="1897"/>
      <c r="X42" s="1897"/>
      <c r="Y42" s="1897"/>
      <c r="Z42" s="1897"/>
      <c r="AA42" s="1897"/>
      <c r="AB42" s="1898"/>
      <c r="AC42" s="1516">
        <f>'設条'!AI39</f>
        <v>0</v>
      </c>
      <c r="AD42" s="1517"/>
      <c r="AE42" s="1517"/>
      <c r="AF42" s="1517"/>
      <c r="AG42" s="1517"/>
      <c r="AH42" s="1517"/>
      <c r="AI42" s="1517"/>
      <c r="AJ42" s="1517"/>
      <c r="AK42" s="1517"/>
      <c r="AL42" s="1518"/>
      <c r="AM42" s="900"/>
      <c r="AN42" s="971"/>
      <c r="AO42" s="1749" t="s">
        <v>413</v>
      </c>
      <c r="AP42" s="47"/>
      <c r="AQ42" s="15"/>
      <c r="AR42" s="15"/>
    </row>
    <row r="43" spans="1:44" ht="13.5" customHeight="1">
      <c r="A43" s="33"/>
      <c r="B43" s="74"/>
      <c r="C43" s="1944"/>
      <c r="D43" s="1945"/>
      <c r="E43" s="1764" t="s">
        <v>470</v>
      </c>
      <c r="F43" s="1765"/>
      <c r="G43" s="1765"/>
      <c r="H43" s="1765"/>
      <c r="I43" s="1765"/>
      <c r="J43" s="1765"/>
      <c r="K43" s="1765"/>
      <c r="L43" s="1765"/>
      <c r="M43" s="1765"/>
      <c r="N43" s="1765"/>
      <c r="O43" s="1765"/>
      <c r="P43" s="1765"/>
      <c r="Q43" s="1765"/>
      <c r="R43" s="1766"/>
      <c r="S43" s="1956">
        <v>0</v>
      </c>
      <c r="T43" s="1928"/>
      <c r="U43" s="1928"/>
      <c r="V43" s="1928"/>
      <c r="W43" s="1928"/>
      <c r="X43" s="1928"/>
      <c r="Y43" s="1928"/>
      <c r="Z43" s="1928"/>
      <c r="AA43" s="1928"/>
      <c r="AB43" s="1929"/>
      <c r="AC43" s="1853" t="str">
        <f>IF(AND(ABS(S43)&gt;ABS(S31),ABS(S44)&gt;ABS(S31)),"OK","NG")</f>
        <v>NG</v>
      </c>
      <c r="AD43" s="1854"/>
      <c r="AE43" s="1854"/>
      <c r="AF43" s="1854"/>
      <c r="AG43" s="1854"/>
      <c r="AH43" s="1854"/>
      <c r="AI43" s="1854"/>
      <c r="AJ43" s="1854"/>
      <c r="AK43" s="1854"/>
      <c r="AL43" s="1855"/>
      <c r="AM43" s="916"/>
      <c r="AN43" s="970"/>
      <c r="AO43" s="1750"/>
      <c r="AP43" s="47"/>
      <c r="AQ43" s="15"/>
      <c r="AR43" s="15"/>
    </row>
    <row r="44" spans="1:44" ht="13.5" customHeight="1">
      <c r="A44" s="33"/>
      <c r="B44" s="74"/>
      <c r="C44" s="1944"/>
      <c r="D44" s="1945"/>
      <c r="E44" s="1871" t="s">
        <v>540</v>
      </c>
      <c r="F44" s="1872"/>
      <c r="G44" s="1872"/>
      <c r="H44" s="1872"/>
      <c r="I44" s="1872"/>
      <c r="J44" s="1872"/>
      <c r="K44" s="1872"/>
      <c r="L44" s="1872"/>
      <c r="M44" s="1872"/>
      <c r="N44" s="1872"/>
      <c r="O44" s="1872"/>
      <c r="P44" s="1872"/>
      <c r="Q44" s="1872"/>
      <c r="R44" s="1873"/>
      <c r="S44" s="1956">
        <v>0</v>
      </c>
      <c r="T44" s="1928"/>
      <c r="U44" s="1928"/>
      <c r="V44" s="1928"/>
      <c r="W44" s="1928"/>
      <c r="X44" s="1928"/>
      <c r="Y44" s="1928"/>
      <c r="Z44" s="1928"/>
      <c r="AA44" s="1928"/>
      <c r="AB44" s="1929"/>
      <c r="AC44" s="1856"/>
      <c r="AD44" s="1857"/>
      <c r="AE44" s="1857"/>
      <c r="AF44" s="1857"/>
      <c r="AG44" s="1857"/>
      <c r="AH44" s="1857"/>
      <c r="AI44" s="1857"/>
      <c r="AJ44" s="1857"/>
      <c r="AK44" s="1857"/>
      <c r="AL44" s="1858"/>
      <c r="AM44" s="916"/>
      <c r="AN44" s="972"/>
      <c r="AO44" s="1751"/>
      <c r="AP44" s="47"/>
      <c r="AQ44" s="15"/>
      <c r="AR44" s="15"/>
    </row>
    <row r="45" spans="1:46" ht="13.5" customHeight="1">
      <c r="A45" s="33"/>
      <c r="B45" s="74"/>
      <c r="C45" s="1944"/>
      <c r="D45" s="1945"/>
      <c r="E45" s="1764" t="s">
        <v>632</v>
      </c>
      <c r="F45" s="1879"/>
      <c r="G45" s="1879"/>
      <c r="H45" s="1879"/>
      <c r="I45" s="1879"/>
      <c r="J45" s="1880"/>
      <c r="K45" s="1537" t="s">
        <v>458</v>
      </c>
      <c r="L45" s="1508"/>
      <c r="M45" s="1508"/>
      <c r="N45" s="1508"/>
      <c r="O45" s="1508"/>
      <c r="P45" s="1508"/>
      <c r="Q45" s="1508"/>
      <c r="R45" s="1509"/>
      <c r="S45" s="1309">
        <v>0</v>
      </c>
      <c r="T45" s="1310"/>
      <c r="U45" s="1310"/>
      <c r="V45" s="1310"/>
      <c r="W45" s="1310"/>
      <c r="X45" s="1310"/>
      <c r="Y45" s="1310"/>
      <c r="Z45" s="1310"/>
      <c r="AA45" s="1310"/>
      <c r="AB45" s="1311"/>
      <c r="AC45" s="1835" t="s">
        <v>626</v>
      </c>
      <c r="AD45" s="1961"/>
      <c r="AE45" s="1961"/>
      <c r="AF45" s="1961"/>
      <c r="AG45" s="1961"/>
      <c r="AH45" s="1961"/>
      <c r="AI45" s="1961"/>
      <c r="AJ45" s="1961"/>
      <c r="AK45" s="1961"/>
      <c r="AL45" s="1962"/>
      <c r="AM45" s="900"/>
      <c r="AN45" s="1318"/>
      <c r="AO45" s="1749" t="s">
        <v>413</v>
      </c>
      <c r="AP45" s="47"/>
      <c r="AQ45" s="15"/>
      <c r="AR45" s="15"/>
      <c r="AT45" s="14"/>
    </row>
    <row r="46" spans="1:46" ht="13.5" customHeight="1">
      <c r="A46" s="33"/>
      <c r="B46" s="74"/>
      <c r="C46" s="1944"/>
      <c r="D46" s="1945"/>
      <c r="E46" s="1881"/>
      <c r="F46" s="1882"/>
      <c r="G46" s="1882"/>
      <c r="H46" s="1882"/>
      <c r="I46" s="1882"/>
      <c r="J46" s="1883"/>
      <c r="K46" s="1541" t="s">
        <v>457</v>
      </c>
      <c r="L46" s="1542"/>
      <c r="M46" s="1542"/>
      <c r="N46" s="1542"/>
      <c r="O46" s="1542"/>
      <c r="P46" s="1542"/>
      <c r="Q46" s="1542"/>
      <c r="R46" s="1543"/>
      <c r="S46" s="1309">
        <v>0</v>
      </c>
      <c r="T46" s="1310"/>
      <c r="U46" s="1310"/>
      <c r="V46" s="1310"/>
      <c r="W46" s="1310"/>
      <c r="X46" s="1310"/>
      <c r="Y46" s="1310"/>
      <c r="Z46" s="1310"/>
      <c r="AA46" s="1310"/>
      <c r="AB46" s="1311"/>
      <c r="AC46" s="1963"/>
      <c r="AD46" s="1964"/>
      <c r="AE46" s="1964"/>
      <c r="AF46" s="1964"/>
      <c r="AG46" s="1964"/>
      <c r="AH46" s="1964"/>
      <c r="AI46" s="1964"/>
      <c r="AJ46" s="1964"/>
      <c r="AK46" s="1964"/>
      <c r="AL46" s="1965"/>
      <c r="AM46" s="900"/>
      <c r="AN46" s="1202"/>
      <c r="AO46" s="1750"/>
      <c r="AP46" s="47"/>
      <c r="AQ46" s="15"/>
      <c r="AR46" s="15"/>
      <c r="AT46" s="8"/>
    </row>
    <row r="47" spans="1:46" ht="13.5" customHeight="1">
      <c r="A47" s="33"/>
      <c r="B47" s="74"/>
      <c r="C47" s="1944"/>
      <c r="D47" s="1945"/>
      <c r="E47" s="1881"/>
      <c r="F47" s="1882"/>
      <c r="G47" s="1882"/>
      <c r="H47" s="1882"/>
      <c r="I47" s="1882"/>
      <c r="J47" s="1883"/>
      <c r="K47" s="1878" t="s">
        <v>168</v>
      </c>
      <c r="L47" s="1879"/>
      <c r="M47" s="1880"/>
      <c r="N47" s="1558" t="s">
        <v>528</v>
      </c>
      <c r="O47" s="1507"/>
      <c r="P47" s="1507"/>
      <c r="Q47" s="1507"/>
      <c r="R47" s="1899"/>
      <c r="S47" s="1953">
        <v>0</v>
      </c>
      <c r="T47" s="1954"/>
      <c r="U47" s="1954"/>
      <c r="V47" s="1954"/>
      <c r="W47" s="1954"/>
      <c r="X47" s="1954"/>
      <c r="Y47" s="1954"/>
      <c r="Z47" s="1954"/>
      <c r="AA47" s="1954"/>
      <c r="AB47" s="1955"/>
      <c r="AC47" s="1963"/>
      <c r="AD47" s="1964"/>
      <c r="AE47" s="1964"/>
      <c r="AF47" s="1964"/>
      <c r="AG47" s="1964"/>
      <c r="AH47" s="1964"/>
      <c r="AI47" s="1964"/>
      <c r="AJ47" s="1964"/>
      <c r="AK47" s="1964"/>
      <c r="AL47" s="1965"/>
      <c r="AM47" s="900"/>
      <c r="AN47" s="1202"/>
      <c r="AO47" s="1751"/>
      <c r="AP47" s="47"/>
      <c r="AQ47" s="15"/>
      <c r="AR47" s="15"/>
      <c r="AT47" s="8"/>
    </row>
    <row r="48" spans="1:44" ht="13.5" customHeight="1">
      <c r="A48" s="196"/>
      <c r="B48" s="232"/>
      <c r="C48" s="1946"/>
      <c r="D48" s="1947"/>
      <c r="E48" s="1745"/>
      <c r="F48" s="1746"/>
      <c r="G48" s="1746"/>
      <c r="H48" s="1746"/>
      <c r="I48" s="1746"/>
      <c r="J48" s="1747"/>
      <c r="K48" s="1745"/>
      <c r="L48" s="1746"/>
      <c r="M48" s="1747"/>
      <c r="N48" s="1537" t="s">
        <v>459</v>
      </c>
      <c r="O48" s="1508"/>
      <c r="P48" s="1508"/>
      <c r="Q48" s="1508"/>
      <c r="R48" s="1509"/>
      <c r="S48" s="96" t="s">
        <v>541</v>
      </c>
      <c r="T48" s="1900"/>
      <c r="U48" s="1154"/>
      <c r="V48" s="458" t="s">
        <v>542</v>
      </c>
      <c r="W48" s="1900"/>
      <c r="X48" s="1154"/>
      <c r="Y48" s="458" t="s">
        <v>543</v>
      </c>
      <c r="Z48" s="1951">
        <v>0</v>
      </c>
      <c r="AA48" s="1310"/>
      <c r="AB48" s="1311"/>
      <c r="AC48" s="1966"/>
      <c r="AD48" s="1967"/>
      <c r="AE48" s="1967"/>
      <c r="AF48" s="1967"/>
      <c r="AG48" s="1967"/>
      <c r="AH48" s="1967"/>
      <c r="AI48" s="1967"/>
      <c r="AJ48" s="1967"/>
      <c r="AK48" s="1967"/>
      <c r="AL48" s="1968"/>
      <c r="AM48" s="900"/>
      <c r="AN48" s="1203"/>
      <c r="AO48" s="903"/>
      <c r="AP48" s="47"/>
      <c r="AQ48" s="15"/>
      <c r="AR48" s="15"/>
    </row>
    <row r="49" spans="1:44" ht="13.5" customHeight="1">
      <c r="A49" s="33"/>
      <c r="B49" s="74"/>
      <c r="AB49" s="367"/>
      <c r="AC49" s="367"/>
      <c r="AN49" s="8"/>
      <c r="AO49" s="200"/>
      <c r="AP49" s="47"/>
      <c r="AQ49" s="15"/>
      <c r="AR49" s="15"/>
    </row>
    <row r="50" spans="1:44" ht="13.5" customHeight="1">
      <c r="A50" s="33"/>
      <c r="B50" s="74"/>
      <c r="C50" s="16" t="s">
        <v>436</v>
      </c>
      <c r="D50" s="8"/>
      <c r="E50" s="8"/>
      <c r="F50" s="8"/>
      <c r="G50" s="8"/>
      <c r="H50" s="8"/>
      <c r="I50" s="8"/>
      <c r="J50" s="8"/>
      <c r="K50" s="8"/>
      <c r="L50" s="8"/>
      <c r="M50" s="8"/>
      <c r="O50" s="367"/>
      <c r="P50" s="451"/>
      <c r="Q50" s="8"/>
      <c r="X50" s="367"/>
      <c r="Y50" s="8"/>
      <c r="AM50" s="8"/>
      <c r="AN50" s="8"/>
      <c r="AO50" s="2"/>
      <c r="AP50" s="47"/>
      <c r="AQ50" s="15"/>
      <c r="AR50" s="15"/>
    </row>
    <row r="51" spans="1:44" ht="13.5" customHeight="1">
      <c r="A51" s="1021"/>
      <c r="B51" s="1026"/>
      <c r="C51" s="980" t="s">
        <v>814</v>
      </c>
      <c r="D51" s="981"/>
      <c r="E51" s="981"/>
      <c r="F51" s="981"/>
      <c r="G51" s="981"/>
      <c r="H51" s="981"/>
      <c r="I51" s="981"/>
      <c r="J51" s="981"/>
      <c r="K51" s="981"/>
      <c r="L51" s="981"/>
      <c r="M51" s="981"/>
      <c r="N51" s="981"/>
      <c r="O51" s="981"/>
      <c r="P51" s="982"/>
      <c r="Q51" s="981"/>
      <c r="R51" s="981"/>
      <c r="S51" s="981"/>
      <c r="T51" s="981"/>
      <c r="U51" s="981"/>
      <c r="V51" s="981"/>
      <c r="W51" s="981"/>
      <c r="X51" s="981"/>
      <c r="Y51" s="981"/>
      <c r="Z51" s="981"/>
      <c r="AA51" s="981"/>
      <c r="AB51" s="981"/>
      <c r="AC51" s="981"/>
      <c r="AD51" s="981"/>
      <c r="AE51" s="981"/>
      <c r="AF51" s="981"/>
      <c r="AG51" s="981"/>
      <c r="AH51" s="981"/>
      <c r="AI51" s="981"/>
      <c r="AJ51" s="981"/>
      <c r="AK51" s="981"/>
      <c r="AL51" s="981"/>
      <c r="AM51" s="981"/>
      <c r="AN51" s="981"/>
      <c r="AO51" s="986"/>
      <c r="AP51" s="47"/>
      <c r="AQ51" s="15"/>
      <c r="AR51" s="15"/>
    </row>
    <row r="52" spans="1:44" ht="13.5" customHeight="1">
      <c r="A52" s="1021"/>
      <c r="B52" s="1026"/>
      <c r="C52" s="982"/>
      <c r="D52" s="981"/>
      <c r="E52" s="981"/>
      <c r="F52" s="981"/>
      <c r="G52" s="981"/>
      <c r="H52" s="981"/>
      <c r="I52" s="981"/>
      <c r="J52" s="981"/>
      <c r="K52" s="981"/>
      <c r="L52" s="981"/>
      <c r="M52" s="980"/>
      <c r="N52" s="1027"/>
      <c r="O52" s="1027"/>
      <c r="P52" s="1027"/>
      <c r="Q52" s="1027"/>
      <c r="R52" s="1027"/>
      <c r="S52" s="1027"/>
      <c r="T52" s="1027"/>
      <c r="U52" s="1027"/>
      <c r="V52" s="1027"/>
      <c r="W52" s="1027"/>
      <c r="X52" s="1027"/>
      <c r="Y52" s="1027"/>
      <c r="Z52" s="1027"/>
      <c r="AA52" s="981"/>
      <c r="AB52" s="981"/>
      <c r="AC52" s="981"/>
      <c r="AD52" s="981"/>
      <c r="AE52" s="981"/>
      <c r="AF52" s="981"/>
      <c r="AG52" s="981"/>
      <c r="AH52" s="981"/>
      <c r="AI52" s="981"/>
      <c r="AJ52" s="981"/>
      <c r="AK52" s="981"/>
      <c r="AL52" s="981"/>
      <c r="AM52" s="981"/>
      <c r="AN52" s="981"/>
      <c r="AO52" s="986"/>
      <c r="AP52" s="142"/>
      <c r="AQ52" s="15"/>
      <c r="AR52" s="15"/>
    </row>
    <row r="53" spans="1:44" ht="13.5" customHeight="1">
      <c r="A53" s="1021"/>
      <c r="B53" s="1026"/>
      <c r="C53" s="981"/>
      <c r="D53" s="981"/>
      <c r="E53" s="981"/>
      <c r="F53" s="981"/>
      <c r="G53" s="981"/>
      <c r="H53" s="981"/>
      <c r="I53" s="981"/>
      <c r="J53" s="981"/>
      <c r="K53" s="981"/>
      <c r="L53" s="981"/>
      <c r="M53" s="980"/>
      <c r="N53" s="1027"/>
      <c r="O53" s="1027"/>
      <c r="P53" s="1027"/>
      <c r="Q53" s="1027"/>
      <c r="R53" s="1027"/>
      <c r="S53" s="1027"/>
      <c r="T53" s="1027"/>
      <c r="U53" s="1027"/>
      <c r="V53" s="1027"/>
      <c r="W53" s="1027"/>
      <c r="X53" s="1027"/>
      <c r="Y53" s="1027"/>
      <c r="Z53" s="1027"/>
      <c r="AA53" s="981"/>
      <c r="AB53" s="981"/>
      <c r="AC53" s="981"/>
      <c r="AD53" s="981"/>
      <c r="AE53" s="981"/>
      <c r="AF53" s="981"/>
      <c r="AG53" s="981"/>
      <c r="AH53" s="981"/>
      <c r="AI53" s="981"/>
      <c r="AJ53" s="981"/>
      <c r="AK53" s="981"/>
      <c r="AL53" s="981"/>
      <c r="AM53" s="981"/>
      <c r="AN53" s="981"/>
      <c r="AO53" s="986"/>
      <c r="AP53" s="142"/>
      <c r="AQ53" s="15"/>
      <c r="AR53" s="15"/>
    </row>
    <row r="54" spans="1:44" ht="13.5" customHeight="1">
      <c r="A54" s="1021"/>
      <c r="B54" s="1026"/>
      <c r="C54" s="981"/>
      <c r="D54" s="981"/>
      <c r="E54" s="981"/>
      <c r="F54" s="981"/>
      <c r="G54" s="981"/>
      <c r="H54" s="981"/>
      <c r="I54" s="981"/>
      <c r="J54" s="981"/>
      <c r="K54" s="981"/>
      <c r="L54" s="981"/>
      <c r="M54" s="980"/>
      <c r="N54" s="1027"/>
      <c r="O54" s="1027"/>
      <c r="P54" s="1027"/>
      <c r="Q54" s="1027"/>
      <c r="R54" s="1027"/>
      <c r="S54" s="1027"/>
      <c r="T54" s="1027"/>
      <c r="U54" s="1027"/>
      <c r="V54" s="1027"/>
      <c r="W54" s="1027"/>
      <c r="X54" s="1027"/>
      <c r="Y54" s="1027"/>
      <c r="Z54" s="1027"/>
      <c r="AA54" s="981"/>
      <c r="AB54" s="981"/>
      <c r="AC54" s="981"/>
      <c r="AD54" s="981"/>
      <c r="AE54" s="981"/>
      <c r="AF54" s="981"/>
      <c r="AG54" s="981"/>
      <c r="AH54" s="981"/>
      <c r="AI54" s="981"/>
      <c r="AJ54" s="981"/>
      <c r="AK54" s="981"/>
      <c r="AL54" s="981"/>
      <c r="AM54" s="981"/>
      <c r="AN54" s="981"/>
      <c r="AO54" s="986"/>
      <c r="AP54" s="142"/>
      <c r="AQ54" s="15"/>
      <c r="AR54" s="15"/>
    </row>
    <row r="55" spans="1:44" ht="13.5" customHeight="1">
      <c r="A55" s="1021"/>
      <c r="B55" s="1026"/>
      <c r="C55" s="981"/>
      <c r="D55" s="981"/>
      <c r="E55" s="981"/>
      <c r="F55" s="981"/>
      <c r="G55" s="981"/>
      <c r="H55" s="981"/>
      <c r="I55" s="981"/>
      <c r="J55" s="981"/>
      <c r="K55" s="981"/>
      <c r="L55" s="981"/>
      <c r="M55" s="980"/>
      <c r="N55" s="1027"/>
      <c r="O55" s="1027"/>
      <c r="P55" s="1027"/>
      <c r="Q55" s="1027"/>
      <c r="R55" s="1027"/>
      <c r="S55" s="1027"/>
      <c r="T55" s="1027"/>
      <c r="U55" s="1027"/>
      <c r="V55" s="1027"/>
      <c r="W55" s="1027"/>
      <c r="X55" s="1027"/>
      <c r="Y55" s="1027"/>
      <c r="Z55" s="1027"/>
      <c r="AA55" s="981"/>
      <c r="AB55" s="981"/>
      <c r="AC55" s="1028"/>
      <c r="AD55" s="1028"/>
      <c r="AE55" s="1028"/>
      <c r="AF55" s="1028"/>
      <c r="AG55" s="1028"/>
      <c r="AH55" s="1028"/>
      <c r="AI55" s="1028"/>
      <c r="AJ55" s="1028"/>
      <c r="AK55" s="1028"/>
      <c r="AL55" s="1028"/>
      <c r="AM55" s="981"/>
      <c r="AN55" s="981"/>
      <c r="AO55" s="986"/>
      <c r="AP55" s="142"/>
      <c r="AQ55" s="15"/>
      <c r="AR55" s="15"/>
    </row>
    <row r="56" spans="1:44" ht="13.5" customHeight="1">
      <c r="A56" s="1021"/>
      <c r="B56" s="1026"/>
      <c r="C56" s="981"/>
      <c r="D56" s="981"/>
      <c r="E56" s="981"/>
      <c r="F56" s="981"/>
      <c r="G56" s="981"/>
      <c r="H56" s="981"/>
      <c r="I56" s="981"/>
      <c r="J56" s="981"/>
      <c r="K56" s="981"/>
      <c r="L56" s="981"/>
      <c r="M56" s="980"/>
      <c r="N56" s="1027"/>
      <c r="O56" s="1027"/>
      <c r="P56" s="1027"/>
      <c r="Q56" s="1027"/>
      <c r="R56" s="1027"/>
      <c r="S56" s="1027"/>
      <c r="T56" s="1027"/>
      <c r="U56" s="1027"/>
      <c r="V56" s="1027"/>
      <c r="W56" s="1027"/>
      <c r="X56" s="1027"/>
      <c r="Y56" s="1027"/>
      <c r="Z56" s="1027"/>
      <c r="AA56" s="981"/>
      <c r="AB56" s="981"/>
      <c r="AC56" s="1028"/>
      <c r="AD56" s="1028"/>
      <c r="AE56" s="1028"/>
      <c r="AF56" s="1028"/>
      <c r="AG56" s="1028"/>
      <c r="AH56" s="1028"/>
      <c r="AI56" s="1028"/>
      <c r="AJ56" s="1028"/>
      <c r="AK56" s="1028"/>
      <c r="AL56" s="1028"/>
      <c r="AM56" s="981"/>
      <c r="AN56" s="981"/>
      <c r="AO56" s="986"/>
      <c r="AP56" s="142"/>
      <c r="AQ56" s="15"/>
      <c r="AR56" s="15"/>
    </row>
    <row r="57" spans="1:44" ht="13.5" customHeight="1">
      <c r="A57" s="1021"/>
      <c r="B57" s="1026"/>
      <c r="C57" s="981"/>
      <c r="D57" s="981"/>
      <c r="E57" s="981"/>
      <c r="F57" s="981"/>
      <c r="G57" s="981"/>
      <c r="H57" s="981"/>
      <c r="I57" s="981"/>
      <c r="J57" s="981"/>
      <c r="K57" s="981"/>
      <c r="L57" s="981"/>
      <c r="M57" s="980"/>
      <c r="N57" s="1027"/>
      <c r="O57" s="1027"/>
      <c r="P57" s="1027"/>
      <c r="Q57" s="1027"/>
      <c r="R57" s="1027"/>
      <c r="S57" s="1027"/>
      <c r="T57" s="1027"/>
      <c r="U57" s="1027"/>
      <c r="V57" s="1027"/>
      <c r="W57" s="1027"/>
      <c r="X57" s="1027"/>
      <c r="Y57" s="1027"/>
      <c r="Z57" s="1027"/>
      <c r="AA57" s="981"/>
      <c r="AB57" s="981"/>
      <c r="AC57" s="981"/>
      <c r="AD57" s="981"/>
      <c r="AE57" s="981"/>
      <c r="AF57" s="981"/>
      <c r="AG57" s="981"/>
      <c r="AH57" s="981"/>
      <c r="AI57" s="981"/>
      <c r="AJ57" s="981"/>
      <c r="AK57" s="981"/>
      <c r="AL57" s="981"/>
      <c r="AM57" s="981"/>
      <c r="AN57" s="981"/>
      <c r="AO57" s="986"/>
      <c r="AP57" s="142"/>
      <c r="AQ57" s="15"/>
      <c r="AR57" s="15"/>
    </row>
    <row r="58" spans="1:44" ht="13.5" customHeight="1">
      <c r="A58" s="1021"/>
      <c r="B58" s="1026"/>
      <c r="C58" s="981"/>
      <c r="D58" s="981"/>
      <c r="E58" s="981"/>
      <c r="F58" s="981"/>
      <c r="G58" s="981"/>
      <c r="H58" s="981"/>
      <c r="I58" s="981"/>
      <c r="J58" s="981"/>
      <c r="K58" s="981"/>
      <c r="L58" s="981"/>
      <c r="M58" s="980"/>
      <c r="N58" s="1027"/>
      <c r="O58" s="1027"/>
      <c r="P58" s="1027"/>
      <c r="Q58" s="1027"/>
      <c r="R58" s="1027"/>
      <c r="S58" s="1027"/>
      <c r="T58" s="1027"/>
      <c r="U58" s="1027"/>
      <c r="V58" s="1027"/>
      <c r="W58" s="1027"/>
      <c r="X58" s="1027"/>
      <c r="Y58" s="1027"/>
      <c r="Z58" s="1027"/>
      <c r="AA58" s="981"/>
      <c r="AB58" s="981"/>
      <c r="AC58" s="981"/>
      <c r="AD58" s="981"/>
      <c r="AE58" s="981"/>
      <c r="AF58" s="981"/>
      <c r="AG58" s="981"/>
      <c r="AH58" s="981"/>
      <c r="AI58" s="981"/>
      <c r="AJ58" s="981"/>
      <c r="AK58" s="981"/>
      <c r="AL58" s="981"/>
      <c r="AM58" s="981"/>
      <c r="AN58" s="981"/>
      <c r="AO58" s="986"/>
      <c r="AP58" s="142"/>
      <c r="AQ58" s="15"/>
      <c r="AR58" s="15"/>
    </row>
    <row r="59" spans="1:44" ht="13.5" customHeight="1">
      <c r="A59" s="979"/>
      <c r="B59" s="981"/>
      <c r="C59" s="982"/>
      <c r="D59" s="982"/>
      <c r="E59" s="982"/>
      <c r="F59" s="982"/>
      <c r="G59" s="982"/>
      <c r="H59" s="982"/>
      <c r="I59" s="982"/>
      <c r="J59" s="982"/>
      <c r="K59" s="982"/>
      <c r="L59" s="982"/>
      <c r="M59" s="982"/>
      <c r="N59" s="982"/>
      <c r="O59" s="982"/>
      <c r="P59" s="982"/>
      <c r="Q59" s="982"/>
      <c r="R59" s="982"/>
      <c r="S59" s="982"/>
      <c r="T59" s="982"/>
      <c r="U59" s="982"/>
      <c r="V59" s="982"/>
      <c r="W59" s="982"/>
      <c r="X59" s="982"/>
      <c r="Y59" s="982"/>
      <c r="Z59" s="982"/>
      <c r="AA59" s="982"/>
      <c r="AB59" s="982"/>
      <c r="AC59" s="982"/>
      <c r="AD59" s="982"/>
      <c r="AE59" s="982"/>
      <c r="AF59" s="982"/>
      <c r="AG59" s="982"/>
      <c r="AH59" s="982"/>
      <c r="AI59" s="982"/>
      <c r="AJ59" s="982"/>
      <c r="AK59" s="982"/>
      <c r="AL59" s="982"/>
      <c r="AM59" s="982"/>
      <c r="AN59" s="982"/>
      <c r="AO59" s="986"/>
      <c r="AP59" s="6"/>
      <c r="AQ59" s="40"/>
      <c r="AR59" s="40"/>
    </row>
    <row r="60" spans="1:44" ht="13.5" customHeight="1" thickBot="1">
      <c r="A60" s="987"/>
      <c r="B60" s="988"/>
      <c r="C60" s="988"/>
      <c r="D60" s="988"/>
      <c r="E60" s="988"/>
      <c r="F60" s="988"/>
      <c r="G60" s="988"/>
      <c r="H60" s="988"/>
      <c r="I60" s="988"/>
      <c r="J60" s="988"/>
      <c r="K60" s="988"/>
      <c r="L60" s="988"/>
      <c r="M60" s="988"/>
      <c r="N60" s="988"/>
      <c r="O60" s="988"/>
      <c r="P60" s="988"/>
      <c r="Q60" s="988"/>
      <c r="R60" s="988"/>
      <c r="S60" s="988"/>
      <c r="T60" s="988"/>
      <c r="U60" s="988"/>
      <c r="V60" s="988"/>
      <c r="W60" s="988"/>
      <c r="X60" s="988"/>
      <c r="Y60" s="988"/>
      <c r="Z60" s="988"/>
      <c r="AA60" s="988"/>
      <c r="AB60" s="988"/>
      <c r="AC60" s="988"/>
      <c r="AD60" s="988"/>
      <c r="AE60" s="988"/>
      <c r="AF60" s="988"/>
      <c r="AG60" s="988"/>
      <c r="AH60" s="988"/>
      <c r="AI60" s="988"/>
      <c r="AJ60" s="988"/>
      <c r="AK60" s="988"/>
      <c r="AL60" s="988"/>
      <c r="AM60" s="988"/>
      <c r="AN60" s="988"/>
      <c r="AO60" s="992"/>
      <c r="AP60" s="6"/>
      <c r="AQ60" s="40"/>
      <c r="AR60" s="40"/>
    </row>
    <row r="61" spans="42:44" ht="13.5" customHeight="1">
      <c r="AP61" s="8"/>
      <c r="AR61" s="8"/>
    </row>
    <row r="62" ht="13.5" customHeight="1">
      <c r="AR62" s="8"/>
    </row>
    <row r="63" spans="42:44" ht="13.5" customHeight="1">
      <c r="AP63" s="8"/>
      <c r="AR63" s="8"/>
    </row>
    <row r="64" spans="42:44" ht="13.5" customHeight="1">
      <c r="AP64" s="8"/>
      <c r="AR64" s="8"/>
    </row>
    <row r="65" spans="42:44" ht="13.5" customHeight="1">
      <c r="AP65" s="8"/>
      <c r="AR65" s="8"/>
    </row>
    <row r="66" spans="42:44" ht="13.5" customHeight="1">
      <c r="AP66" s="8"/>
      <c r="AR66" s="8"/>
    </row>
    <row r="67" spans="42:44" ht="13.5" customHeight="1">
      <c r="AP67" s="8"/>
      <c r="AR67" s="8"/>
    </row>
    <row r="68" spans="42:44" ht="13.5" customHeight="1">
      <c r="AP68" s="8"/>
      <c r="AR68" s="8"/>
    </row>
    <row r="69" spans="42:44" ht="13.5" customHeight="1">
      <c r="AP69" s="8"/>
      <c r="AR69" s="8"/>
    </row>
    <row r="70" spans="42:44" ht="13.5" customHeight="1">
      <c r="AP70" s="8"/>
      <c r="AR70" s="8"/>
    </row>
    <row r="71" spans="42:44" ht="13.5" customHeight="1">
      <c r="AP71" s="8"/>
      <c r="AR71" s="8"/>
    </row>
    <row r="72" spans="42:44" ht="13.5" customHeight="1">
      <c r="AP72" s="8"/>
      <c r="AR72" s="8"/>
    </row>
    <row r="73" spans="42:44" ht="13.5" customHeight="1">
      <c r="AP73" s="8"/>
      <c r="AR73" s="8"/>
    </row>
    <row r="74" spans="42:44" ht="13.5" customHeight="1">
      <c r="AP74" s="8"/>
      <c r="AR74" s="8"/>
    </row>
    <row r="75" spans="42:44" ht="13.5" customHeight="1">
      <c r="AP75" s="8"/>
      <c r="AR75" s="8"/>
    </row>
    <row r="76" spans="42:44" ht="13.5" customHeight="1">
      <c r="AP76" s="8"/>
      <c r="AR76" s="8"/>
    </row>
    <row r="77" spans="42:44" ht="13.5" customHeight="1">
      <c r="AP77" s="8"/>
      <c r="AR77" s="8"/>
    </row>
    <row r="78" spans="42:44" ht="13.5" customHeight="1">
      <c r="AP78" s="8"/>
      <c r="AR78" s="8"/>
    </row>
    <row r="79" spans="42:44" ht="13.5" customHeight="1">
      <c r="AP79" s="8"/>
      <c r="AR79" s="8"/>
    </row>
    <row r="80" spans="42:44" ht="13.5" customHeight="1">
      <c r="AP80" s="8"/>
      <c r="AR80" s="8"/>
    </row>
    <row r="81" spans="42:44" ht="13.5" customHeight="1">
      <c r="AP81" s="8"/>
      <c r="AR81" s="8"/>
    </row>
    <row r="82" spans="42:44" ht="13.5" customHeight="1">
      <c r="AP82" s="8"/>
      <c r="AR82" s="8"/>
    </row>
    <row r="83" spans="42:44" ht="13.5" customHeight="1">
      <c r="AP83" s="8"/>
      <c r="AR83" s="8"/>
    </row>
    <row r="84" spans="42:44" ht="13.5" customHeight="1">
      <c r="AP84" s="8"/>
      <c r="AR84" s="8"/>
    </row>
    <row r="85" spans="42:44" ht="13.5" customHeight="1">
      <c r="AP85" s="8"/>
      <c r="AR85" s="8"/>
    </row>
    <row r="86" spans="42:44" ht="13.5" customHeight="1">
      <c r="AP86" s="8"/>
      <c r="AR86" s="8"/>
    </row>
    <row r="87" ht="13.5" customHeight="1">
      <c r="AP87" s="8"/>
    </row>
    <row r="88" ht="13.5" customHeight="1">
      <c r="AP88" s="8"/>
    </row>
    <row r="89" ht="13.5" customHeight="1"/>
  </sheetData>
  <sheetProtection password="9350" sheet="1" scenarios="1" formatCells="0" selectLockedCells="1"/>
  <mergeCells count="124">
    <mergeCell ref="A3:AM3"/>
    <mergeCell ref="AC43:AL44"/>
    <mergeCell ref="AC33:AL33"/>
    <mergeCell ref="AC45:AL48"/>
    <mergeCell ref="AC36:AL36"/>
    <mergeCell ref="AC37:AL37"/>
    <mergeCell ref="AC38:AE39"/>
    <mergeCell ref="AF38:AF39"/>
    <mergeCell ref="AG38:AH39"/>
    <mergeCell ref="AI38:AI39"/>
    <mergeCell ref="AJ38:AL39"/>
    <mergeCell ref="X40:AB40"/>
    <mergeCell ref="X34:AB34"/>
    <mergeCell ref="G35:R35"/>
    <mergeCell ref="L39:R39"/>
    <mergeCell ref="S39:W39"/>
    <mergeCell ref="G38:K39"/>
    <mergeCell ref="L38:R38"/>
    <mergeCell ref="S43:AB43"/>
    <mergeCell ref="AC42:AL42"/>
    <mergeCell ref="E44:R44"/>
    <mergeCell ref="G36:K37"/>
    <mergeCell ref="L36:R36"/>
    <mergeCell ref="L37:R37"/>
    <mergeCell ref="S38:W38"/>
    <mergeCell ref="X38:AB38"/>
    <mergeCell ref="E33:F39"/>
    <mergeCell ref="S40:W40"/>
    <mergeCell ref="C8:D19"/>
    <mergeCell ref="AM20:AO20"/>
    <mergeCell ref="S29:AB29"/>
    <mergeCell ref="AO22:AO31"/>
    <mergeCell ref="S28:AB28"/>
    <mergeCell ref="AC28:AL28"/>
    <mergeCell ref="S30:AB30"/>
    <mergeCell ref="AC30:AL30"/>
    <mergeCell ref="AC31:AL31"/>
    <mergeCell ref="AH11:AJ11"/>
    <mergeCell ref="A1:AL1"/>
    <mergeCell ref="A15:B40"/>
    <mergeCell ref="A4:AL4"/>
    <mergeCell ref="L28:R28"/>
    <mergeCell ref="E25:H26"/>
    <mergeCell ref="I25:R25"/>
    <mergeCell ref="I26:R26"/>
    <mergeCell ref="AH10:AJ10"/>
    <mergeCell ref="AE10:AG10"/>
    <mergeCell ref="AH12:AJ12"/>
    <mergeCell ref="Z48:AB48"/>
    <mergeCell ref="AO34:AO40"/>
    <mergeCell ref="AN45:AN48"/>
    <mergeCell ref="AO45:AO47"/>
    <mergeCell ref="AO42:AO44"/>
    <mergeCell ref="S47:AB47"/>
    <mergeCell ref="AN38:AN39"/>
    <mergeCell ref="X39:AB39"/>
    <mergeCell ref="X35:AB35"/>
    <mergeCell ref="S44:AB44"/>
    <mergeCell ref="C42:D48"/>
    <mergeCell ref="V13:V14"/>
    <mergeCell ref="AB11:AD11"/>
    <mergeCell ref="AE11:AG11"/>
    <mergeCell ref="AB12:AD12"/>
    <mergeCell ref="AE12:AG12"/>
    <mergeCell ref="L19:O19"/>
    <mergeCell ref="C22:D27"/>
    <mergeCell ref="AC25:AG25"/>
    <mergeCell ref="AC26:AG26"/>
    <mergeCell ref="AH13:AJ13"/>
    <mergeCell ref="F17:K17"/>
    <mergeCell ref="M18:N18"/>
    <mergeCell ref="AB13:AD13"/>
    <mergeCell ref="AE13:AG13"/>
    <mergeCell ref="AH25:AL25"/>
    <mergeCell ref="S23:AB23"/>
    <mergeCell ref="S24:AB24"/>
    <mergeCell ref="AC23:AL23"/>
    <mergeCell ref="AC24:AL24"/>
    <mergeCell ref="AH26:AL26"/>
    <mergeCell ref="S27:AB27"/>
    <mergeCell ref="G34:R34"/>
    <mergeCell ref="S34:W34"/>
    <mergeCell ref="N33:R33"/>
    <mergeCell ref="E27:R27"/>
    <mergeCell ref="AC29:AL29"/>
    <mergeCell ref="AC34:AL34"/>
    <mergeCell ref="AC27:AL27"/>
    <mergeCell ref="S31:AB31"/>
    <mergeCell ref="C28:D31"/>
    <mergeCell ref="E28:K30"/>
    <mergeCell ref="L29:O30"/>
    <mergeCell ref="P29:R29"/>
    <mergeCell ref="P30:R30"/>
    <mergeCell ref="E31:R31"/>
    <mergeCell ref="AM32:AO32"/>
    <mergeCell ref="S33:W33"/>
    <mergeCell ref="X33:AB33"/>
    <mergeCell ref="AN36:AN37"/>
    <mergeCell ref="S36:W36"/>
    <mergeCell ref="X36:AB36"/>
    <mergeCell ref="S37:W37"/>
    <mergeCell ref="X37:AB37"/>
    <mergeCell ref="AC35:AL35"/>
    <mergeCell ref="S35:W35"/>
    <mergeCell ref="E43:R43"/>
    <mergeCell ref="S45:AB45"/>
    <mergeCell ref="E45:J48"/>
    <mergeCell ref="K47:M48"/>
    <mergeCell ref="N47:R47"/>
    <mergeCell ref="N48:R48"/>
    <mergeCell ref="K45:R45"/>
    <mergeCell ref="K46:R46"/>
    <mergeCell ref="T48:U48"/>
    <mergeCell ref="W48:X48"/>
    <mergeCell ref="S46:AB46"/>
    <mergeCell ref="C33:D40"/>
    <mergeCell ref="AC22:AL22"/>
    <mergeCell ref="S25:AB25"/>
    <mergeCell ref="S26:AB26"/>
    <mergeCell ref="S22:AB22"/>
    <mergeCell ref="E40:R40"/>
    <mergeCell ref="AC40:AL40"/>
    <mergeCell ref="S42:AB42"/>
    <mergeCell ref="E42:R42"/>
  </mergeCells>
  <printOptions/>
  <pageMargins left="0.7874015748031497" right="0.3937007874015748" top="0.55" bottom="0.1968503937007874" header="0.4" footer="0.34"/>
  <pageSetup horizontalDpi="300" verticalDpi="300" orientation="portrait" paperSize="9" r:id="rId3"/>
  <headerFooter alignWithMargins="0">
    <oddHeader>&amp;L&amp;"ＭＳ Ｐ明朝,標準"&amp;8H24-070</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2012-02-13T10:40:00Z</cp:lastPrinted>
  <dcterms:created xsi:type="dcterms:W3CDTF">2008-09-10T00:00:00Z</dcterms:created>
  <dcterms:modified xsi:type="dcterms:W3CDTF">2012-03-22T06:52:18Z</dcterms:modified>
  <cp:category/>
  <cp:version/>
  <cp:contentType/>
  <cp:contentStatus/>
</cp:coreProperties>
</file>